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Z:\2022 Maintenance SLA contract and tender docs\PROVISIONING OF MAINTENANCE SERVICES TO THE ELIDZ ENERGY METERING, ENERGY DEMAND MANAGEMENT AND BILLING - ES24ELECMETERING01\Tender docs\"/>
    </mc:Choice>
  </mc:AlternateContent>
  <xr:revisionPtr revIDLastSave="0" documentId="13_ncr:1_{DC09031E-C755-4384-B9D2-B18B62A8F794}" xr6:coauthVersionLast="47" xr6:coauthVersionMax="47" xr10:uidLastSave="{00000000-0000-0000-0000-000000000000}"/>
  <bookViews>
    <workbookView xWindow="28680" yWindow="-120" windowWidth="29040" windowHeight="15720" xr2:uid="{6D9D72F3-6396-43EA-8004-417EC035D4C7}"/>
  </bookViews>
  <sheets>
    <sheet name="Metering BoQ" sheetId="1" r:id="rId1"/>
  </sheets>
  <definedNames>
    <definedName name="_xlnm.Print_Area" localSheetId="0">'Metering BoQ'!$B$1:$G$91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3" i="1" l="1"/>
  <c r="F69" i="1"/>
  <c r="G66" i="1"/>
  <c r="G65" i="1"/>
  <c r="G64" i="1"/>
  <c r="G63" i="1"/>
  <c r="G62" i="1"/>
  <c r="G61" i="1"/>
  <c r="G60" i="1"/>
  <c r="G59" i="1"/>
  <c r="G51" i="1"/>
  <c r="G50" i="1"/>
  <c r="G49" i="1"/>
  <c r="G48" i="1"/>
  <c r="G47" i="1"/>
  <c r="G46" i="1"/>
  <c r="G45" i="1"/>
  <c r="G44" i="1"/>
  <c r="G43" i="1"/>
  <c r="G42" i="1"/>
  <c r="G41" i="1"/>
  <c r="G40" i="1"/>
  <c r="G39" i="1"/>
  <c r="G38" i="1"/>
  <c r="G29" i="1"/>
  <c r="G28" i="1"/>
  <c r="G31" i="1" s="1"/>
  <c r="G81" i="1" s="1"/>
  <c r="G22" i="1"/>
  <c r="G21" i="1"/>
  <c r="G20" i="1"/>
  <c r="G19" i="1"/>
  <c r="G18" i="1"/>
  <c r="G12" i="1"/>
  <c r="G11" i="1"/>
  <c r="G10" i="1"/>
  <c r="G9" i="1"/>
  <c r="G8" i="1"/>
  <c r="G7" i="1"/>
  <c r="G13" i="1" s="1"/>
  <c r="G79" i="1" s="1"/>
  <c r="G23" i="1" l="1"/>
  <c r="G80" i="1" s="1"/>
  <c r="G75" i="1"/>
  <c r="G85" i="1"/>
  <c r="G86" i="1" l="1"/>
  <c r="G88" i="1" s="1"/>
  <c r="G89" i="1" l="1"/>
  <c r="G90" i="1" s="1"/>
</calcChain>
</file>

<file path=xl/sharedStrings.xml><?xml version="1.0" encoding="utf-8"?>
<sst xmlns="http://schemas.openxmlformats.org/spreadsheetml/2006/main" count="165" uniqueCount="119">
  <si>
    <t>METERING MONITORING AND MAINTENANCE - BILL OF QUANTITIES</t>
  </si>
  <si>
    <t>Item</t>
  </si>
  <si>
    <t>Description</t>
  </si>
  <si>
    <t>Unit</t>
  </si>
  <si>
    <t>Qty</t>
  </si>
  <si>
    <t>Supply Rate</t>
  </si>
  <si>
    <t>Amount</t>
  </si>
  <si>
    <t xml:space="preserve">SECTION A1 : ANNUAL CHARGES        </t>
  </si>
  <si>
    <t>A1.1</t>
  </si>
  <si>
    <t>Annual Preliminary &amp; General</t>
  </si>
  <si>
    <t>A1.1.1</t>
  </si>
  <si>
    <t>Provision of surety</t>
  </si>
  <si>
    <t>Year</t>
  </si>
  <si>
    <t>A1.1.2</t>
  </si>
  <si>
    <t>Provision of insurances</t>
  </si>
  <si>
    <t>A1.1.3</t>
  </si>
  <si>
    <t>Staff protective personal equipment</t>
  </si>
  <si>
    <t>A1.1.4</t>
  </si>
  <si>
    <t>Staff induction</t>
  </si>
  <si>
    <t>sum</t>
  </si>
  <si>
    <t>A1.1.5</t>
  </si>
  <si>
    <t xml:space="preserve">OHS compliance method statement </t>
  </si>
  <si>
    <t>A1.1.6</t>
  </si>
  <si>
    <t>CEMP compliance method statement</t>
  </si>
  <si>
    <t>TOTAL FOR SCHEDULE CARRIED FORWARD TO SUMMARY</t>
  </si>
  <si>
    <t xml:space="preserve">Sub Total </t>
  </si>
  <si>
    <t>SECTION A2 : MONTHLY CHARGES</t>
  </si>
  <si>
    <t>A2.1</t>
  </si>
  <si>
    <t>Monthly Preliminary &amp; General</t>
  </si>
  <si>
    <t>A2.1.1</t>
  </si>
  <si>
    <r>
      <t xml:space="preserve">Provide transport,tools &amp; equipment for the suitably qualified personnel to be on site for </t>
    </r>
    <r>
      <rPr>
        <b/>
        <sz val="10"/>
        <rFont val="Arial"/>
        <family val="2"/>
      </rPr>
      <t>14 days</t>
    </r>
    <r>
      <rPr>
        <sz val="10"/>
        <rFont val="Arial"/>
        <family val="2"/>
      </rPr>
      <t xml:space="preserve"> per month</t>
    </r>
  </si>
  <si>
    <t>Months</t>
  </si>
  <si>
    <t>A2.1.2</t>
  </si>
  <si>
    <t>Monthly overheads &amp; administration charges</t>
  </si>
  <si>
    <t>A2.1.3</t>
  </si>
  <si>
    <t>Monthly OHS Requirements (Includes Labour and Documentation Upkeep)</t>
  </si>
  <si>
    <t>A2.1.4</t>
  </si>
  <si>
    <t>Provision of Monthly meter reading and billing, including analyzing consumption patterns to indentify trends, anomalies, or areas of improvement and provide results in consolidated report for 35 tenants.Verify meter and  accuracy and compliance with regulatory standards for electricity metering and billing data and provide recommendations for energy efficiency improvements based on metering data analysis.Suggest measures to optimize electricity usage and reduce costs for industrial tenants.</t>
  </si>
  <si>
    <t>A2.1.5</t>
  </si>
  <si>
    <t>Generate accurate bills based on meter readings and applicable tariffs for 35 tenants. (Includes Handling invoicing processes for electricity consumption, including distribution to industrial tenants or facilities within the development zone)</t>
  </si>
  <si>
    <t>SECTION B1 : ROUTINE MAINTENANCE</t>
  </si>
  <si>
    <t>B1</t>
  </si>
  <si>
    <t>Routine maintenance (inclusive of all labour, equipment, transport and related costs)</t>
  </si>
  <si>
    <t>B1.1</t>
  </si>
  <si>
    <r>
      <t>Complete W</t>
    </r>
    <r>
      <rPr>
        <b/>
        <sz val="10"/>
        <rFont val="Arial"/>
        <family val="2"/>
      </rPr>
      <t>eekly</t>
    </r>
    <r>
      <rPr>
        <sz val="10"/>
        <rFont val="Arial"/>
        <family val="2"/>
      </rPr>
      <t xml:space="preserve"> inspections on meters &amp; submit consolidated monthly report in electronic format, recording works carried out, findings requiring attention and costs to resolve.</t>
    </r>
  </si>
  <si>
    <t>No.</t>
  </si>
  <si>
    <t>B1.2</t>
  </si>
  <si>
    <r>
      <t xml:space="preserve">Conduct </t>
    </r>
    <r>
      <rPr>
        <b/>
        <sz val="10"/>
        <rFont val="Arial"/>
        <family val="2"/>
      </rPr>
      <t>Bi-weekly</t>
    </r>
    <r>
      <rPr>
        <sz val="10"/>
        <rFont val="Arial"/>
        <family val="2"/>
      </rPr>
      <t xml:space="preserve"> maintenance checks on AMR and submit consolidated monthly report in electronic format  to ensure proper functioning, accuracy and compliance with regulatory standards. Perform firmware updates, diagnostics, and troubleshooting to address any technical issues, cyber treats, data breaches or malfunctions promptly.Schedule periodic calibration tests for AMR meters to maintain accuracy and compliance with regulatory standards.Monitor the performance of AMR systems to identify areas for optimization and efficiency improvements.</t>
    </r>
  </si>
  <si>
    <t>Supply &amp; Install Rate</t>
  </si>
  <si>
    <t>SECTION C1 : GENERAL MAINTENANCE (Rates Only)</t>
  </si>
  <si>
    <t>C1</t>
  </si>
  <si>
    <r>
      <t xml:space="preserve">General maintenance - Provide inclusive rate with supply, labour, transport, testing and commissioning rate for each item </t>
    </r>
    <r>
      <rPr>
        <b/>
        <sz val="10"/>
        <color rgb="FFFF0000"/>
        <rFont val="Arial"/>
        <family val="2"/>
      </rPr>
      <t>(The totalization for this section to be excluded from the final total)</t>
    </r>
  </si>
  <si>
    <t>C1.1</t>
  </si>
  <si>
    <t>Complete supply, Installation and commissioning Elster A1700 3phase Smart Metering (Inclusive of wiring, labels and all ancillaries to ensure functionality and compliance)</t>
  </si>
  <si>
    <t>C1.2</t>
  </si>
  <si>
    <t xml:space="preserve">Calibration of meter unit with Certificate </t>
  </si>
  <si>
    <t>C1.3</t>
  </si>
  <si>
    <t>Replace and re-commission Faulty Elster A1700 meter</t>
  </si>
  <si>
    <t>C1.4</t>
  </si>
  <si>
    <t>Testing of meter unit (Not limited to diagnostic test, load test and accuracy tests. Etc.)</t>
  </si>
  <si>
    <t>C1.5</t>
  </si>
  <si>
    <t>Resetting of Meter Unit</t>
  </si>
  <si>
    <t>C1.6</t>
  </si>
  <si>
    <t>Repairing of Meter wiring</t>
  </si>
  <si>
    <t>C1.7</t>
  </si>
  <si>
    <t>Meter seal replacement</t>
  </si>
  <si>
    <t>C1.8</t>
  </si>
  <si>
    <t>Replacing faulty sensors and re-commission</t>
  </si>
  <si>
    <t>m</t>
  </si>
  <si>
    <t>C1.9</t>
  </si>
  <si>
    <t>Replacing faulty transducers and re-commission</t>
  </si>
  <si>
    <t>C1.10</t>
  </si>
  <si>
    <t>Replacing faulty Meter housing re-commission</t>
  </si>
  <si>
    <t>C1.11</t>
  </si>
  <si>
    <t>Perform Firmware update on meter unit</t>
  </si>
  <si>
    <t>C1.12</t>
  </si>
  <si>
    <t>Replacing damaged meter display</t>
  </si>
  <si>
    <t>C1.13</t>
  </si>
  <si>
    <t>Repairing communication issues on meter (Includes troubleshooting for communication protocols, network connections and/or data transmission)</t>
  </si>
  <si>
    <t>C1.14</t>
  </si>
  <si>
    <t>Assess and resolve grounding issues on meter that can affect accuracy and safety</t>
  </si>
  <si>
    <t>SECTION A4 : PROVISIONAL CHARGES</t>
  </si>
  <si>
    <t>Rate</t>
  </si>
  <si>
    <t>SECTION D1 : PROVISIONAL SUMS</t>
  </si>
  <si>
    <t>D1.1</t>
  </si>
  <si>
    <t>Labour for Non-scheduled works ( (Inclusive of all labour and related costs. Excluding Transport and Materials.)</t>
  </si>
  <si>
    <t>D1.1.1</t>
  </si>
  <si>
    <t>Electrical Technician</t>
  </si>
  <si>
    <t>hr</t>
  </si>
  <si>
    <t>D1.1.2</t>
  </si>
  <si>
    <t>Semi Skilled Labour</t>
  </si>
  <si>
    <t>D1.1.3</t>
  </si>
  <si>
    <t>Labour</t>
  </si>
  <si>
    <t>D1.2</t>
  </si>
  <si>
    <t>Travelling for Non-scheduled works</t>
  </si>
  <si>
    <t>D1.2.1</t>
  </si>
  <si>
    <t>LDV</t>
  </si>
  <si>
    <t>km</t>
  </si>
  <si>
    <t>D1.3</t>
  </si>
  <si>
    <t>Provisional Allowance for Non-scheduled Works Material</t>
  </si>
  <si>
    <t>D1.3.1</t>
  </si>
  <si>
    <t>Contingency allowance for non-schedule Work Materials</t>
  </si>
  <si>
    <t>Sum</t>
  </si>
  <si>
    <t>D1.3.2</t>
  </si>
  <si>
    <t>Profit and Attendance</t>
  </si>
  <si>
    <t>%</t>
  </si>
  <si>
    <t>D1.4</t>
  </si>
  <si>
    <t>D1.4.1</t>
  </si>
  <si>
    <t xml:space="preserve">Provisional sum for General maintenance </t>
  </si>
  <si>
    <t>D1.4.2</t>
  </si>
  <si>
    <t>SUMMARY</t>
  </si>
  <si>
    <t>SECTION B1 : ROUTINE CHARGES</t>
  </si>
  <si>
    <t>SECTION C1 : GENERAL MAINTENANCE</t>
  </si>
  <si>
    <t xml:space="preserve">Nett Tender Sum for Year 1 </t>
  </si>
  <si>
    <t>Nett Tender Sum for Year 2 (Escalated)</t>
  </si>
  <si>
    <t>Total for 3 (Three) Year Term</t>
  </si>
  <si>
    <t>Add VAT @ 15%</t>
  </si>
  <si>
    <t>Gross Tender Sum carried to Form of Offer</t>
  </si>
  <si>
    <t>Provisional Allowance for General Maintenance as per C1 &amp; Yearly Maintenance of AMR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</si>
</sst>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0.00_-;\-&quot;R&quot;* #,##0.00_-;_-&quot;R&quot;* &quot;-&quot;??_-;_-@_-"/>
    <numFmt numFmtId="164" formatCode="_ &quot;R&quot;\ * #,##0.00_ ;_ &quot;R&quot;\ * \-#,##0.00_ ;_ &quot;R&quot;\ * &quot;-&quot;??_ ;_ @_ "/>
    <numFmt numFmtId="165" formatCode="_ &quot;R&quot;\ * #,##0.000_ ;_ &quot;R&quot;\ * \-#,##0.000_ ;_ &quot;R&quot;\ * &quot;-&quot;??_ ;_ @_ "/>
    <numFmt numFmtId="166" formatCode="&quot;R&quot;#,##0.00"/>
  </numFmts>
  <fonts count="7" x14ac:knownFonts="1">
    <font>
      <sz val="11"/>
      <color theme="1"/>
      <name val="Aptos Narrow"/>
      <family val="2"/>
      <scheme val="minor"/>
    </font>
    <font>
      <sz val="11"/>
      <color theme="1"/>
      <name val="Aptos Narrow"/>
      <family val="2"/>
      <scheme val="minor"/>
    </font>
    <font>
      <b/>
      <sz val="16"/>
      <color theme="1"/>
      <name val="Arial"/>
      <family val="2"/>
    </font>
    <font>
      <sz val="10"/>
      <color theme="1"/>
      <name val="Arial"/>
      <family val="2"/>
    </font>
    <font>
      <b/>
      <sz val="10"/>
      <name val="Arial"/>
      <family val="2"/>
    </font>
    <font>
      <sz val="10"/>
      <name val="Arial"/>
      <family val="2"/>
    </font>
    <font>
      <b/>
      <sz val="10"/>
      <color rgb="FFFF0000"/>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s>
  <borders count="25">
    <border>
      <left/>
      <right/>
      <top/>
      <bottom/>
      <diagonal/>
    </border>
    <border>
      <left/>
      <right style="medium">
        <color indexed="64"/>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medium">
        <color indexed="64"/>
      </left>
      <right/>
      <top/>
      <bottom style="thin">
        <color indexed="64"/>
      </bottom>
      <diagonal/>
    </border>
    <border>
      <left style="thin">
        <color indexed="8"/>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2">
    <xf numFmtId="0" fontId="0" fillId="0" borderId="0" xfId="0"/>
    <xf numFmtId="0" fontId="3" fillId="0" borderId="0" xfId="0" applyFont="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165" fontId="4" fillId="0" borderId="9" xfId="0" applyNumberFormat="1" applyFont="1" applyBorder="1" applyAlignment="1">
      <alignment horizontal="center" vertical="center" wrapText="1"/>
    </xf>
    <xf numFmtId="164" fontId="4" fillId="0" borderId="10" xfId="0" applyNumberFormat="1" applyFont="1" applyBorder="1" applyAlignment="1">
      <alignment horizontal="center" vertical="center" wrapText="1"/>
    </xf>
    <xf numFmtId="164" fontId="4" fillId="0" borderId="9" xfId="0" applyNumberFormat="1" applyFont="1" applyBorder="1" applyAlignment="1">
      <alignment horizontal="center" vertical="center" wrapText="1"/>
    </xf>
    <xf numFmtId="0" fontId="4" fillId="0" borderId="7" xfId="0" applyFont="1" applyBorder="1" applyAlignment="1">
      <alignment horizontal="left"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9"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5" fillId="0" borderId="7" xfId="0" applyFont="1" applyBorder="1" applyAlignment="1">
      <alignment horizontal="left" vertical="center" wrapText="1"/>
    </xf>
    <xf numFmtId="0" fontId="4" fillId="2" borderId="7" xfId="0" applyFont="1" applyFill="1" applyBorder="1" applyAlignment="1">
      <alignment horizontal="center" vertical="center" wrapText="1"/>
    </xf>
    <xf numFmtId="0" fontId="5" fillId="2" borderId="7" xfId="0" applyFont="1" applyFill="1" applyBorder="1" applyAlignment="1">
      <alignment horizontal="center" vertical="center" wrapText="1"/>
    </xf>
    <xf numFmtId="164" fontId="5"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5" fillId="3" borderId="9"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2" fontId="4" fillId="0" borderId="9" xfId="0" applyNumberFormat="1" applyFont="1" applyBorder="1" applyAlignment="1">
      <alignment horizontal="center" vertical="center" wrapText="1"/>
    </xf>
    <xf numFmtId="0" fontId="4" fillId="0" borderId="13" xfId="0" applyFont="1" applyBorder="1" applyAlignment="1">
      <alignment vertical="center" wrapText="1"/>
    </xf>
    <xf numFmtId="0" fontId="4" fillId="0" borderId="14" xfId="0" applyFont="1" applyBorder="1" applyAlignment="1">
      <alignment vertical="center" wrapText="1"/>
    </xf>
    <xf numFmtId="166" fontId="5" fillId="0" borderId="9" xfId="0" applyNumberFormat="1" applyFont="1" applyBorder="1" applyAlignment="1">
      <alignment horizontal="center" vertical="center" wrapText="1"/>
    </xf>
    <xf numFmtId="164" fontId="5" fillId="4" borderId="9" xfId="0" applyNumberFormat="1" applyFont="1" applyFill="1" applyBorder="1" applyAlignment="1">
      <alignment horizontal="center" vertical="center" wrapText="1"/>
    </xf>
    <xf numFmtId="164" fontId="4" fillId="4" borderId="10" xfId="0" applyNumberFormat="1" applyFont="1" applyFill="1" applyBorder="1" applyAlignment="1">
      <alignment horizontal="center" vertical="center" wrapText="1"/>
    </xf>
    <xf numFmtId="0" fontId="4" fillId="5" borderId="7" xfId="0" applyFont="1" applyFill="1" applyBorder="1" applyAlignment="1">
      <alignment horizontal="center" vertical="center" wrapText="1"/>
    </xf>
    <xf numFmtId="164" fontId="5" fillId="5" borderId="9" xfId="0" applyNumberFormat="1" applyFont="1" applyFill="1" applyBorder="1" applyAlignment="1">
      <alignment horizontal="center" vertical="center" wrapText="1"/>
    </xf>
    <xf numFmtId="164" fontId="5" fillId="5" borderId="10" xfId="0" applyNumberFormat="1" applyFont="1" applyFill="1" applyBorder="1" applyAlignment="1">
      <alignment horizontal="center" vertical="center" wrapText="1"/>
    </xf>
    <xf numFmtId="4" fontId="5" fillId="0" borderId="7" xfId="0" applyNumberFormat="1" applyFont="1" applyBorder="1" applyAlignment="1">
      <alignment horizontal="center" vertical="center" wrapText="1"/>
    </xf>
    <xf numFmtId="0" fontId="5" fillId="0" borderId="7" xfId="0" applyFont="1" applyBorder="1" applyAlignment="1">
      <alignment horizontal="justify" vertical="top" wrapText="1"/>
    </xf>
    <xf numFmtId="0" fontId="5" fillId="0" borderId="13" xfId="0" applyFont="1" applyBorder="1" applyAlignment="1">
      <alignment horizontal="center" vertical="center" wrapText="1"/>
    </xf>
    <xf numFmtId="0" fontId="4" fillId="2" borderId="13" xfId="0" applyFont="1" applyFill="1" applyBorder="1" applyAlignment="1">
      <alignment horizontal="center" vertical="center" wrapText="1"/>
    </xf>
    <xf numFmtId="0" fontId="5" fillId="2" borderId="13" xfId="0" applyFont="1" applyFill="1" applyBorder="1" applyAlignment="1">
      <alignment horizontal="center" vertical="center" wrapText="1"/>
    </xf>
    <xf numFmtId="164" fontId="5" fillId="2" borderId="16" xfId="0" applyNumberFormat="1" applyFont="1" applyFill="1" applyBorder="1" applyAlignment="1">
      <alignment horizontal="center" vertical="center" wrapText="1"/>
    </xf>
    <xf numFmtId="166" fontId="4" fillId="2" borderId="17" xfId="0" applyNumberFormat="1" applyFont="1" applyFill="1" applyBorder="1" applyAlignment="1">
      <alignment horizontal="center" vertical="center" wrapText="1"/>
    </xf>
    <xf numFmtId="0" fontId="3" fillId="0" borderId="18" xfId="0" applyFont="1" applyBorder="1" applyAlignment="1">
      <alignment horizontal="center" vertical="center" wrapText="1"/>
    </xf>
    <xf numFmtId="0" fontId="4" fillId="0" borderId="19" xfId="0" applyFont="1" applyBorder="1" applyAlignment="1">
      <alignment horizontal="left" vertical="center" wrapText="1"/>
    </xf>
    <xf numFmtId="0" fontId="4" fillId="0" borderId="19" xfId="0" applyFont="1" applyBorder="1" applyAlignment="1">
      <alignment horizontal="center" vertical="center" wrapText="1"/>
    </xf>
    <xf numFmtId="164" fontId="5" fillId="0" borderId="0" xfId="0" applyNumberFormat="1" applyFont="1" applyAlignment="1">
      <alignment horizontal="center" vertical="center" wrapText="1"/>
    </xf>
    <xf numFmtId="164" fontId="4" fillId="0" borderId="20" xfId="0" applyNumberFormat="1" applyFont="1" applyBorder="1" applyAlignment="1">
      <alignment horizontal="center" vertical="center" wrapText="1"/>
    </xf>
    <xf numFmtId="0" fontId="3" fillId="0" borderId="21" xfId="0" applyFont="1" applyBorder="1" applyAlignment="1">
      <alignment horizontal="center" vertical="center" wrapText="1"/>
    </xf>
    <xf numFmtId="0" fontId="4" fillId="0" borderId="21" xfId="0" applyFont="1" applyBorder="1" applyAlignment="1">
      <alignment horizontal="center" vertical="center" wrapText="1"/>
    </xf>
    <xf numFmtId="164" fontId="5" fillId="0" borderId="7" xfId="0" applyNumberFormat="1" applyFont="1" applyBorder="1" applyAlignment="1">
      <alignment horizontal="center" vertical="center" wrapText="1"/>
    </xf>
    <xf numFmtId="164" fontId="5" fillId="4" borderId="7" xfId="0" applyNumberFormat="1" applyFont="1" applyFill="1" applyBorder="1" applyAlignment="1">
      <alignment horizontal="center" vertical="center" wrapText="1"/>
    </xf>
    <xf numFmtId="0" fontId="5" fillId="0" borderId="7" xfId="1" applyNumberFormat="1" applyFont="1" applyFill="1" applyBorder="1" applyAlignment="1" applyProtection="1">
      <alignment horizontal="left" vertical="center" wrapText="1"/>
    </xf>
    <xf numFmtId="9" fontId="5" fillId="0" borderId="7" xfId="2" applyFont="1" applyFill="1" applyBorder="1" applyAlignment="1">
      <alignment horizontal="center" vertical="center" wrapText="1"/>
    </xf>
    <xf numFmtId="164" fontId="5" fillId="0" borderId="7" xfId="1" applyNumberFormat="1" applyFont="1" applyFill="1" applyBorder="1" applyAlignment="1" applyProtection="1">
      <alignment horizontal="center" vertical="center" wrapText="1"/>
    </xf>
    <xf numFmtId="0" fontId="4" fillId="0" borderId="7" xfId="1" applyNumberFormat="1" applyFont="1" applyFill="1" applyBorder="1" applyAlignment="1" applyProtection="1">
      <alignment horizontal="left" vertical="center" wrapText="1"/>
    </xf>
    <xf numFmtId="164" fontId="4" fillId="0" borderId="7" xfId="1" applyNumberFormat="1" applyFont="1" applyFill="1" applyBorder="1" applyAlignment="1" applyProtection="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164" fontId="5" fillId="0" borderId="23" xfId="0" applyNumberFormat="1" applyFont="1" applyBorder="1" applyAlignment="1">
      <alignment horizontal="center" vertical="center" wrapText="1"/>
    </xf>
    <xf numFmtId="164" fontId="4" fillId="0" borderId="24" xfId="1" applyNumberFormat="1" applyFont="1" applyFill="1" applyBorder="1" applyAlignment="1" applyProtection="1">
      <alignment horizontal="center" vertical="center" wrapText="1"/>
    </xf>
    <xf numFmtId="44" fontId="3" fillId="0" borderId="0" xfId="0" applyNumberFormat="1" applyFont="1" applyAlignment="1">
      <alignment horizontal="center" vertical="center" wrapText="1"/>
    </xf>
    <xf numFmtId="0" fontId="4" fillId="4"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5" fillId="0" borderId="7" xfId="0" applyFont="1" applyBorder="1" applyAlignment="1">
      <alignment horizontal="center" vertical="center" wrapText="1"/>
    </xf>
    <xf numFmtId="10" fontId="5" fillId="0" borderId="7" xfId="2" applyNumberFormat="1" applyFont="1" applyFill="1" applyBorder="1" applyAlignment="1">
      <alignment horizontal="center" vertical="center" wrapText="1"/>
    </xf>
    <xf numFmtId="0" fontId="4" fillId="0" borderId="7" xfId="1" applyNumberFormat="1" applyFont="1" applyFill="1" applyBorder="1" applyAlignment="1" applyProtection="1">
      <alignment horizontal="center" vertical="center" wrapText="1"/>
    </xf>
    <xf numFmtId="164" fontId="5" fillId="0" borderId="15" xfId="0" applyNumberFormat="1" applyFont="1" applyBorder="1" applyAlignment="1">
      <alignment horizontal="center" vertical="center" wrapText="1"/>
    </xf>
    <xf numFmtId="164" fontId="5" fillId="0" borderId="12"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F5B47-0EBE-4C86-998A-20AC3951BD48}">
  <sheetPr>
    <pageSetUpPr fitToPage="1"/>
  </sheetPr>
  <dimension ref="B1:G93"/>
  <sheetViews>
    <sheetView tabSelected="1" view="pageBreakPreview" zoomScale="60" zoomScaleNormal="55" workbookViewId="0">
      <selection activeCell="C72" sqref="C72"/>
    </sheetView>
  </sheetViews>
  <sheetFormatPr defaultColWidth="35.453125" defaultRowHeight="12.5" x14ac:dyDescent="0.35"/>
  <cols>
    <col min="1" max="1" width="35.453125" style="1" customWidth="1"/>
    <col min="2" max="2" width="30.81640625" style="1" customWidth="1"/>
    <col min="3" max="3" width="95.1796875" style="1" customWidth="1"/>
    <col min="4" max="4" width="10.453125" style="1" customWidth="1"/>
    <col min="5" max="5" width="16.453125" style="1" customWidth="1"/>
    <col min="6" max="6" width="18.7265625" style="1" customWidth="1"/>
    <col min="7" max="7" width="19" style="1" customWidth="1"/>
    <col min="8" max="16384" width="35.453125" style="1"/>
  </cols>
  <sheetData>
    <row r="1" spans="2:7" ht="24.65" customHeight="1" x14ac:dyDescent="0.35">
      <c r="B1" s="70" t="s">
        <v>0</v>
      </c>
      <c r="C1" s="70"/>
      <c r="D1" s="70"/>
      <c r="E1" s="70"/>
      <c r="F1" s="70"/>
      <c r="G1" s="71"/>
    </row>
    <row r="2" spans="2:7" ht="13" x14ac:dyDescent="0.35">
      <c r="B2" s="2" t="s">
        <v>1</v>
      </c>
      <c r="C2" s="3" t="s">
        <v>2</v>
      </c>
      <c r="D2" s="3" t="s">
        <v>3</v>
      </c>
      <c r="E2" s="4" t="s">
        <v>4</v>
      </c>
      <c r="F2" s="5" t="s">
        <v>5</v>
      </c>
      <c r="G2" s="6" t="s">
        <v>6</v>
      </c>
    </row>
    <row r="3" spans="2:7" ht="13" x14ac:dyDescent="0.35">
      <c r="B3" s="7"/>
      <c r="C3" s="7"/>
      <c r="D3" s="7"/>
      <c r="E3" s="8"/>
      <c r="F3" s="9"/>
      <c r="G3" s="10"/>
    </row>
    <row r="4" spans="2:7" ht="15" customHeight="1" x14ac:dyDescent="0.35">
      <c r="B4" s="66" t="s">
        <v>7</v>
      </c>
      <c r="C4" s="67"/>
      <c r="D4" s="67"/>
      <c r="E4" s="67"/>
      <c r="F4" s="67"/>
      <c r="G4" s="68"/>
    </row>
    <row r="5" spans="2:7" ht="15" customHeight="1" x14ac:dyDescent="0.35">
      <c r="B5" s="7"/>
      <c r="C5" s="7"/>
      <c r="D5" s="7"/>
      <c r="E5" s="8"/>
      <c r="F5" s="11"/>
      <c r="G5" s="10"/>
    </row>
    <row r="6" spans="2:7" ht="13" x14ac:dyDescent="0.35">
      <c r="B6" s="7" t="s">
        <v>8</v>
      </c>
      <c r="C6" s="12" t="s">
        <v>9</v>
      </c>
      <c r="D6" s="13"/>
      <c r="E6" s="14"/>
      <c r="F6" s="15"/>
      <c r="G6" s="16"/>
    </row>
    <row r="7" spans="2:7" ht="15" customHeight="1" x14ac:dyDescent="0.35">
      <c r="B7" s="13" t="s">
        <v>10</v>
      </c>
      <c r="C7" s="17" t="s">
        <v>11</v>
      </c>
      <c r="D7" s="13" t="s">
        <v>12</v>
      </c>
      <c r="E7" s="14">
        <v>2</v>
      </c>
      <c r="F7" s="16"/>
      <c r="G7" s="16">
        <f t="shared" ref="G7:G12" si="0">E7*F7</f>
        <v>0</v>
      </c>
    </row>
    <row r="8" spans="2:7" ht="15" customHeight="1" x14ac:dyDescent="0.35">
      <c r="B8" s="13" t="s">
        <v>13</v>
      </c>
      <c r="C8" s="17" t="s">
        <v>14</v>
      </c>
      <c r="D8" s="13" t="s">
        <v>12</v>
      </c>
      <c r="E8" s="14">
        <v>2</v>
      </c>
      <c r="F8" s="16"/>
      <c r="G8" s="16">
        <f t="shared" si="0"/>
        <v>0</v>
      </c>
    </row>
    <row r="9" spans="2:7" ht="15" customHeight="1" x14ac:dyDescent="0.35">
      <c r="B9" s="13" t="s">
        <v>15</v>
      </c>
      <c r="C9" s="17" t="s">
        <v>16</v>
      </c>
      <c r="D9" s="13" t="s">
        <v>12</v>
      </c>
      <c r="E9" s="14">
        <v>2</v>
      </c>
      <c r="F9" s="16"/>
      <c r="G9" s="16">
        <f t="shared" si="0"/>
        <v>0</v>
      </c>
    </row>
    <row r="10" spans="2:7" ht="15" customHeight="1" x14ac:dyDescent="0.35">
      <c r="B10" s="13" t="s">
        <v>17</v>
      </c>
      <c r="C10" s="17" t="s">
        <v>18</v>
      </c>
      <c r="D10" s="13" t="s">
        <v>19</v>
      </c>
      <c r="E10" s="14">
        <v>2</v>
      </c>
      <c r="F10" s="16"/>
      <c r="G10" s="16">
        <f t="shared" si="0"/>
        <v>0</v>
      </c>
    </row>
    <row r="11" spans="2:7" ht="15" customHeight="1" x14ac:dyDescent="0.35">
      <c r="B11" s="13" t="s">
        <v>20</v>
      </c>
      <c r="C11" s="17" t="s">
        <v>21</v>
      </c>
      <c r="D11" s="13" t="s">
        <v>19</v>
      </c>
      <c r="E11" s="14">
        <v>2</v>
      </c>
      <c r="F11" s="16"/>
      <c r="G11" s="16">
        <f t="shared" si="0"/>
        <v>0</v>
      </c>
    </row>
    <row r="12" spans="2:7" ht="15" customHeight="1" x14ac:dyDescent="0.35">
      <c r="B12" s="13" t="s">
        <v>22</v>
      </c>
      <c r="C12" s="17" t="s">
        <v>23</v>
      </c>
      <c r="D12" s="13" t="s">
        <v>19</v>
      </c>
      <c r="E12" s="14">
        <v>2</v>
      </c>
      <c r="F12" s="16"/>
      <c r="G12" s="16">
        <f t="shared" si="0"/>
        <v>0</v>
      </c>
    </row>
    <row r="13" spans="2:7" ht="30.75" customHeight="1" x14ac:dyDescent="0.35">
      <c r="B13" s="18" t="s">
        <v>24</v>
      </c>
      <c r="C13" s="19"/>
      <c r="D13" s="19"/>
      <c r="E13" s="19"/>
      <c r="F13" s="20" t="s">
        <v>25</v>
      </c>
      <c r="G13" s="21">
        <f>SUM(G5:G12)</f>
        <v>0</v>
      </c>
    </row>
    <row r="14" spans="2:7" ht="15" customHeight="1" x14ac:dyDescent="0.35">
      <c r="B14" s="7"/>
      <c r="C14" s="7"/>
      <c r="D14" s="7"/>
      <c r="E14" s="8"/>
      <c r="F14" s="11"/>
      <c r="G14" s="10"/>
    </row>
    <row r="15" spans="2:7" ht="15" customHeight="1" x14ac:dyDescent="0.35">
      <c r="B15" s="66" t="s">
        <v>26</v>
      </c>
      <c r="C15" s="67"/>
      <c r="D15" s="67"/>
      <c r="E15" s="67"/>
      <c r="F15" s="67"/>
      <c r="G15" s="68"/>
    </row>
    <row r="16" spans="2:7" ht="15" customHeight="1" x14ac:dyDescent="0.35">
      <c r="B16" s="7"/>
      <c r="C16" s="7"/>
      <c r="D16" s="7"/>
      <c r="E16" s="7"/>
      <c r="F16" s="11"/>
      <c r="G16" s="10"/>
    </row>
    <row r="17" spans="2:7" ht="12.75" customHeight="1" x14ac:dyDescent="0.35">
      <c r="B17" s="7" t="s">
        <v>27</v>
      </c>
      <c r="C17" s="12" t="s">
        <v>28</v>
      </c>
      <c r="D17" s="7"/>
      <c r="E17" s="7"/>
      <c r="F17" s="11"/>
      <c r="G17" s="10"/>
    </row>
    <row r="18" spans="2:7" ht="20.25" customHeight="1" x14ac:dyDescent="0.35">
      <c r="B18" s="13" t="s">
        <v>29</v>
      </c>
      <c r="C18" s="17" t="s">
        <v>30</v>
      </c>
      <c r="D18" s="13" t="s">
        <v>31</v>
      </c>
      <c r="E18" s="14">
        <v>24</v>
      </c>
      <c r="F18" s="22"/>
      <c r="G18" s="16">
        <f>E18*F18</f>
        <v>0</v>
      </c>
    </row>
    <row r="19" spans="2:7" ht="15.75" customHeight="1" x14ac:dyDescent="0.35">
      <c r="B19" s="13" t="s">
        <v>32</v>
      </c>
      <c r="C19" s="17" t="s">
        <v>33</v>
      </c>
      <c r="D19" s="13" t="s">
        <v>31</v>
      </c>
      <c r="E19" s="14">
        <v>24</v>
      </c>
      <c r="F19" s="15"/>
      <c r="G19" s="16">
        <f>E19*F19</f>
        <v>0</v>
      </c>
    </row>
    <row r="20" spans="2:7" ht="15" customHeight="1" x14ac:dyDescent="0.35">
      <c r="B20" s="13" t="s">
        <v>34</v>
      </c>
      <c r="C20" s="17" t="s">
        <v>35</v>
      </c>
      <c r="D20" s="13" t="s">
        <v>31</v>
      </c>
      <c r="E20" s="14">
        <v>24</v>
      </c>
      <c r="F20" s="15"/>
      <c r="G20" s="16">
        <f>E20*F20</f>
        <v>0</v>
      </c>
    </row>
    <row r="21" spans="2:7" ht="66.75" customHeight="1" x14ac:dyDescent="0.35">
      <c r="B21" s="13" t="s">
        <v>36</v>
      </c>
      <c r="C21" s="17" t="s">
        <v>37</v>
      </c>
      <c r="D21" s="13" t="s">
        <v>31</v>
      </c>
      <c r="E21" s="14">
        <v>24</v>
      </c>
      <c r="F21" s="15"/>
      <c r="G21" s="16">
        <f>E21*F21</f>
        <v>0</v>
      </c>
    </row>
    <row r="22" spans="2:7" ht="42" customHeight="1" x14ac:dyDescent="0.35">
      <c r="B22" s="13" t="s">
        <v>38</v>
      </c>
      <c r="C22" s="17" t="s">
        <v>39</v>
      </c>
      <c r="D22" s="13" t="s">
        <v>31</v>
      </c>
      <c r="E22" s="14">
        <v>24</v>
      </c>
      <c r="F22" s="15"/>
      <c r="G22" s="16">
        <f>E22*F22</f>
        <v>0</v>
      </c>
    </row>
    <row r="23" spans="2:7" ht="24.75" customHeight="1" x14ac:dyDescent="0.35">
      <c r="B23" s="18" t="s">
        <v>24</v>
      </c>
      <c r="C23" s="19"/>
      <c r="D23" s="19"/>
      <c r="E23" s="19"/>
      <c r="F23" s="20" t="s">
        <v>25</v>
      </c>
      <c r="G23" s="21">
        <f>SUM(G16:G20)</f>
        <v>0</v>
      </c>
    </row>
    <row r="24" spans="2:7" ht="15" customHeight="1" x14ac:dyDescent="0.35">
      <c r="B24" s="7"/>
      <c r="C24" s="7"/>
      <c r="D24" s="7"/>
      <c r="E24" s="7"/>
      <c r="F24" s="11"/>
      <c r="G24" s="10"/>
    </row>
    <row r="25" spans="2:7" ht="15" customHeight="1" x14ac:dyDescent="0.35">
      <c r="B25" s="66" t="s">
        <v>40</v>
      </c>
      <c r="C25" s="67"/>
      <c r="D25" s="67"/>
      <c r="E25" s="67"/>
      <c r="F25" s="67"/>
      <c r="G25" s="68"/>
    </row>
    <row r="26" spans="2:7" ht="13" x14ac:dyDescent="0.35">
      <c r="B26" s="7"/>
      <c r="C26" s="7"/>
      <c r="D26" s="7"/>
      <c r="E26" s="7"/>
      <c r="F26" s="11"/>
      <c r="G26" s="10"/>
    </row>
    <row r="27" spans="2:7" ht="25.5" customHeight="1" x14ac:dyDescent="0.35">
      <c r="B27" s="7" t="s">
        <v>41</v>
      </c>
      <c r="C27" s="12" t="s">
        <v>42</v>
      </c>
      <c r="D27" s="13"/>
      <c r="E27" s="13"/>
      <c r="F27" s="15"/>
      <c r="G27" s="16"/>
    </row>
    <row r="28" spans="2:7" ht="69" customHeight="1" x14ac:dyDescent="0.35">
      <c r="B28" s="13" t="s">
        <v>43</v>
      </c>
      <c r="C28" s="17" t="s">
        <v>44</v>
      </c>
      <c r="D28" s="13" t="s">
        <v>45</v>
      </c>
      <c r="E28" s="14">
        <v>156</v>
      </c>
      <c r="F28" s="22"/>
      <c r="G28" s="16">
        <f>E28*F28</f>
        <v>0</v>
      </c>
    </row>
    <row r="29" spans="2:7" ht="84.5" customHeight="1" x14ac:dyDescent="0.35">
      <c r="B29" s="13" t="s">
        <v>46</v>
      </c>
      <c r="C29" s="17" t="s">
        <v>47</v>
      </c>
      <c r="D29" s="13" t="s">
        <v>45</v>
      </c>
      <c r="E29" s="14">
        <v>78</v>
      </c>
      <c r="F29" s="22"/>
      <c r="G29" s="16">
        <f>E29*F29</f>
        <v>0</v>
      </c>
    </row>
    <row r="30" spans="2:7" x14ac:dyDescent="0.35">
      <c r="B30" s="13"/>
      <c r="C30" s="17"/>
      <c r="D30" s="13"/>
      <c r="E30" s="13"/>
      <c r="F30" s="15"/>
      <c r="G30" s="16"/>
    </row>
    <row r="31" spans="2:7" ht="26" x14ac:dyDescent="0.35">
      <c r="B31" s="18" t="s">
        <v>24</v>
      </c>
      <c r="C31" s="19"/>
      <c r="D31" s="19"/>
      <c r="E31" s="19"/>
      <c r="F31" s="20" t="s">
        <v>25</v>
      </c>
      <c r="G31" s="21">
        <f>SUM(G28:G30)</f>
        <v>0</v>
      </c>
    </row>
    <row r="32" spans="2:7" ht="26" x14ac:dyDescent="0.35">
      <c r="B32" s="18" t="s">
        <v>1</v>
      </c>
      <c r="C32" s="18" t="s">
        <v>2</v>
      </c>
      <c r="D32" s="18" t="s">
        <v>3</v>
      </c>
      <c r="E32" s="18" t="s">
        <v>4</v>
      </c>
      <c r="F32" s="23" t="s">
        <v>48</v>
      </c>
      <c r="G32" s="21" t="s">
        <v>6</v>
      </c>
    </row>
    <row r="33" spans="2:7" ht="15" customHeight="1" x14ac:dyDescent="0.35">
      <c r="B33" s="7"/>
      <c r="C33" s="7"/>
      <c r="D33" s="7"/>
      <c r="E33" s="7"/>
      <c r="F33" s="24"/>
      <c r="G33" s="10"/>
    </row>
    <row r="34" spans="2:7" ht="15" customHeight="1" x14ac:dyDescent="0.35">
      <c r="B34" s="66" t="s">
        <v>49</v>
      </c>
      <c r="C34" s="67"/>
      <c r="D34" s="67"/>
      <c r="E34" s="67"/>
      <c r="F34" s="67"/>
      <c r="G34" s="68"/>
    </row>
    <row r="35" spans="2:7" ht="13" x14ac:dyDescent="0.35">
      <c r="B35" s="7"/>
      <c r="C35" s="7"/>
      <c r="D35" s="7"/>
      <c r="E35" s="7"/>
      <c r="F35" s="11"/>
      <c r="G35" s="10"/>
    </row>
    <row r="36" spans="2:7" ht="42.75" customHeight="1" x14ac:dyDescent="0.35">
      <c r="B36" s="7" t="s">
        <v>50</v>
      </c>
      <c r="C36" s="25" t="s">
        <v>51</v>
      </c>
      <c r="D36" s="7"/>
      <c r="E36" s="7"/>
      <c r="F36" s="11"/>
      <c r="G36" s="10"/>
    </row>
    <row r="37" spans="2:7" ht="13.15" customHeight="1" x14ac:dyDescent="0.35">
      <c r="B37" s="7"/>
      <c r="C37" s="26"/>
      <c r="D37" s="7"/>
      <c r="E37" s="7"/>
      <c r="F37" s="11"/>
      <c r="G37" s="10"/>
    </row>
    <row r="38" spans="2:7" ht="28.5" customHeight="1" x14ac:dyDescent="0.35">
      <c r="B38" s="13" t="s">
        <v>52</v>
      </c>
      <c r="C38" s="17" t="s">
        <v>53</v>
      </c>
      <c r="D38" s="13" t="s">
        <v>4</v>
      </c>
      <c r="E38" s="14">
        <v>1</v>
      </c>
      <c r="F38" s="27"/>
      <c r="G38" s="16">
        <f t="shared" ref="G38:G51" si="1">E38*F38</f>
        <v>0</v>
      </c>
    </row>
    <row r="39" spans="2:7" ht="12.75" customHeight="1" x14ac:dyDescent="0.35">
      <c r="B39" s="13" t="s">
        <v>54</v>
      </c>
      <c r="C39" s="17" t="s">
        <v>55</v>
      </c>
      <c r="D39" s="13" t="s">
        <v>4</v>
      </c>
      <c r="E39" s="14">
        <v>1</v>
      </c>
      <c r="F39" s="27"/>
      <c r="G39" s="16">
        <f t="shared" si="1"/>
        <v>0</v>
      </c>
    </row>
    <row r="40" spans="2:7" ht="12.75" customHeight="1" x14ac:dyDescent="0.35">
      <c r="B40" s="13" t="s">
        <v>56</v>
      </c>
      <c r="C40" s="17" t="s">
        <v>57</v>
      </c>
      <c r="D40" s="13" t="s">
        <v>4</v>
      </c>
      <c r="E40" s="14">
        <v>1</v>
      </c>
      <c r="F40" s="27"/>
      <c r="G40" s="16">
        <f t="shared" si="1"/>
        <v>0</v>
      </c>
    </row>
    <row r="41" spans="2:7" ht="12.75" customHeight="1" x14ac:dyDescent="0.35">
      <c r="B41" s="13" t="s">
        <v>58</v>
      </c>
      <c r="C41" s="17" t="s">
        <v>59</v>
      </c>
      <c r="D41" s="13" t="s">
        <v>4</v>
      </c>
      <c r="E41" s="14">
        <v>1</v>
      </c>
      <c r="F41" s="27"/>
      <c r="G41" s="16">
        <f t="shared" si="1"/>
        <v>0</v>
      </c>
    </row>
    <row r="42" spans="2:7" ht="12.75" customHeight="1" x14ac:dyDescent="0.35">
      <c r="B42" s="13" t="s">
        <v>60</v>
      </c>
      <c r="C42" s="17" t="s">
        <v>61</v>
      </c>
      <c r="D42" s="13" t="s">
        <v>4</v>
      </c>
      <c r="E42" s="14">
        <v>1</v>
      </c>
      <c r="F42" s="27"/>
      <c r="G42" s="16">
        <f t="shared" si="1"/>
        <v>0</v>
      </c>
    </row>
    <row r="43" spans="2:7" ht="12.75" customHeight="1" x14ac:dyDescent="0.35">
      <c r="B43" s="13" t="s">
        <v>62</v>
      </c>
      <c r="C43" s="17" t="s">
        <v>63</v>
      </c>
      <c r="D43" s="13" t="s">
        <v>4</v>
      </c>
      <c r="E43" s="14">
        <v>1</v>
      </c>
      <c r="F43" s="27"/>
      <c r="G43" s="16">
        <f t="shared" si="1"/>
        <v>0</v>
      </c>
    </row>
    <row r="44" spans="2:7" ht="12.75" customHeight="1" x14ac:dyDescent="0.35">
      <c r="B44" s="13" t="s">
        <v>64</v>
      </c>
      <c r="C44" s="17" t="s">
        <v>65</v>
      </c>
      <c r="D44" s="13" t="s">
        <v>4</v>
      </c>
      <c r="E44" s="14">
        <v>1</v>
      </c>
      <c r="F44" s="27"/>
      <c r="G44" s="16">
        <f t="shared" si="1"/>
        <v>0</v>
      </c>
    </row>
    <row r="45" spans="2:7" ht="12.75" customHeight="1" x14ac:dyDescent="0.35">
      <c r="B45" s="13" t="s">
        <v>66</v>
      </c>
      <c r="C45" s="17" t="s">
        <v>67</v>
      </c>
      <c r="D45" s="13" t="s">
        <v>68</v>
      </c>
      <c r="E45" s="14">
        <v>1</v>
      </c>
      <c r="F45" s="27"/>
      <c r="G45" s="16">
        <f t="shared" si="1"/>
        <v>0</v>
      </c>
    </row>
    <row r="46" spans="2:7" ht="12.75" customHeight="1" x14ac:dyDescent="0.35">
      <c r="B46" s="13" t="s">
        <v>69</v>
      </c>
      <c r="C46" s="17" t="s">
        <v>70</v>
      </c>
      <c r="D46" s="13" t="s">
        <v>4</v>
      </c>
      <c r="E46" s="14">
        <v>1</v>
      </c>
      <c r="F46" s="27"/>
      <c r="G46" s="16">
        <f t="shared" si="1"/>
        <v>0</v>
      </c>
    </row>
    <row r="47" spans="2:7" ht="12.75" customHeight="1" x14ac:dyDescent="0.35">
      <c r="B47" s="13" t="s">
        <v>71</v>
      </c>
      <c r="C47" s="17" t="s">
        <v>72</v>
      </c>
      <c r="D47" s="13" t="s">
        <v>4</v>
      </c>
      <c r="E47" s="14">
        <v>1</v>
      </c>
      <c r="F47" s="27"/>
      <c r="G47" s="16">
        <f t="shared" si="1"/>
        <v>0</v>
      </c>
    </row>
    <row r="48" spans="2:7" ht="12.75" customHeight="1" x14ac:dyDescent="0.35">
      <c r="B48" s="13" t="s">
        <v>73</v>
      </c>
      <c r="C48" s="17" t="s">
        <v>74</v>
      </c>
      <c r="D48" s="13" t="s">
        <v>4</v>
      </c>
      <c r="E48" s="14">
        <v>1</v>
      </c>
      <c r="F48" s="27"/>
      <c r="G48" s="16">
        <f t="shared" si="1"/>
        <v>0</v>
      </c>
    </row>
    <row r="49" spans="2:7" ht="12.75" customHeight="1" x14ac:dyDescent="0.35">
      <c r="B49" s="13" t="s">
        <v>75</v>
      </c>
      <c r="C49" s="17" t="s">
        <v>76</v>
      </c>
      <c r="D49" s="13" t="s">
        <v>4</v>
      </c>
      <c r="E49" s="14">
        <v>1</v>
      </c>
      <c r="F49" s="27"/>
      <c r="G49" s="16">
        <f t="shared" si="1"/>
        <v>0</v>
      </c>
    </row>
    <row r="50" spans="2:7" ht="28.5" customHeight="1" x14ac:dyDescent="0.35">
      <c r="B50" s="13" t="s">
        <v>77</v>
      </c>
      <c r="C50" s="17" t="s">
        <v>78</v>
      </c>
      <c r="D50" s="13" t="s">
        <v>4</v>
      </c>
      <c r="E50" s="14">
        <v>1</v>
      </c>
      <c r="F50" s="27"/>
      <c r="G50" s="16">
        <f t="shared" si="1"/>
        <v>0</v>
      </c>
    </row>
    <row r="51" spans="2:7" ht="12.75" customHeight="1" x14ac:dyDescent="0.35">
      <c r="B51" s="13" t="s">
        <v>79</v>
      </c>
      <c r="C51" s="17" t="s">
        <v>80</v>
      </c>
      <c r="D51" s="13" t="s">
        <v>4</v>
      </c>
      <c r="E51" s="14">
        <v>1</v>
      </c>
      <c r="F51" s="27"/>
      <c r="G51" s="16">
        <f t="shared" si="1"/>
        <v>0</v>
      </c>
    </row>
    <row r="52" spans="2:7" ht="12.75" customHeight="1" x14ac:dyDescent="0.35">
      <c r="B52" s="13"/>
      <c r="C52" s="17"/>
      <c r="D52" s="13"/>
      <c r="E52" s="14"/>
      <c r="F52" s="27"/>
      <c r="G52" s="16"/>
    </row>
    <row r="53" spans="2:7" ht="27.75" customHeight="1" x14ac:dyDescent="0.35">
      <c r="B53" s="18"/>
      <c r="C53" s="19"/>
      <c r="D53" s="19"/>
      <c r="E53" s="19"/>
      <c r="F53" s="28"/>
      <c r="G53" s="29"/>
    </row>
    <row r="54" spans="2:7" ht="33" customHeight="1" x14ac:dyDescent="0.35">
      <c r="B54" s="30" t="s">
        <v>81</v>
      </c>
      <c r="C54" s="30"/>
      <c r="D54" s="30"/>
      <c r="E54" s="30"/>
      <c r="F54" s="31"/>
      <c r="G54" s="32"/>
    </row>
    <row r="55" spans="2:7" ht="30.75" customHeight="1" x14ac:dyDescent="0.35">
      <c r="B55" s="18" t="s">
        <v>1</v>
      </c>
      <c r="C55" s="18" t="s">
        <v>2</v>
      </c>
      <c r="D55" s="18" t="s">
        <v>3</v>
      </c>
      <c r="E55" s="18" t="s">
        <v>4</v>
      </c>
      <c r="F55" s="23" t="s">
        <v>82</v>
      </c>
      <c r="G55" s="21" t="s">
        <v>6</v>
      </c>
    </row>
    <row r="56" spans="2:7" ht="15" customHeight="1" x14ac:dyDescent="0.35">
      <c r="B56" s="7"/>
      <c r="C56" s="7"/>
      <c r="D56" s="7"/>
      <c r="E56" s="7"/>
      <c r="F56" s="11"/>
      <c r="G56" s="10"/>
    </row>
    <row r="57" spans="2:7" ht="15" customHeight="1" x14ac:dyDescent="0.35">
      <c r="B57" s="66" t="s">
        <v>83</v>
      </c>
      <c r="C57" s="67"/>
      <c r="D57" s="67"/>
      <c r="E57" s="67"/>
      <c r="F57" s="67"/>
      <c r="G57" s="68"/>
    </row>
    <row r="58" spans="2:7" ht="28.15" customHeight="1" x14ac:dyDescent="0.35">
      <c r="B58" s="13"/>
      <c r="C58" s="7"/>
      <c r="D58" s="13"/>
      <c r="E58" s="13"/>
      <c r="F58" s="15"/>
      <c r="G58" s="16"/>
    </row>
    <row r="59" spans="2:7" ht="25.5" customHeight="1" x14ac:dyDescent="0.35">
      <c r="B59" s="7" t="s">
        <v>84</v>
      </c>
      <c r="C59" s="12" t="s">
        <v>85</v>
      </c>
      <c r="D59" s="13"/>
      <c r="E59" s="33"/>
      <c r="F59" s="15"/>
      <c r="G59" s="16">
        <f t="shared" ref="G59:G66" si="2">E59*F59</f>
        <v>0</v>
      </c>
    </row>
    <row r="60" spans="2:7" ht="15" customHeight="1" x14ac:dyDescent="0.35">
      <c r="B60" s="13" t="s">
        <v>86</v>
      </c>
      <c r="C60" s="17" t="s">
        <v>87</v>
      </c>
      <c r="D60" s="13" t="s">
        <v>88</v>
      </c>
      <c r="E60" s="14">
        <v>100</v>
      </c>
      <c r="F60" s="15"/>
      <c r="G60" s="16">
        <f t="shared" si="2"/>
        <v>0</v>
      </c>
    </row>
    <row r="61" spans="2:7" ht="15" customHeight="1" x14ac:dyDescent="0.35">
      <c r="B61" s="13" t="s">
        <v>89</v>
      </c>
      <c r="C61" s="34" t="s">
        <v>90</v>
      </c>
      <c r="D61" s="13" t="s">
        <v>88</v>
      </c>
      <c r="E61" s="14">
        <v>150</v>
      </c>
      <c r="F61" s="15"/>
      <c r="G61" s="16">
        <f t="shared" si="2"/>
        <v>0</v>
      </c>
    </row>
    <row r="62" spans="2:7" ht="15" customHeight="1" x14ac:dyDescent="0.35">
      <c r="B62" s="13" t="s">
        <v>91</v>
      </c>
      <c r="C62" s="17" t="s">
        <v>92</v>
      </c>
      <c r="D62" s="13" t="s">
        <v>88</v>
      </c>
      <c r="E62" s="14">
        <v>200</v>
      </c>
      <c r="F62" s="15"/>
      <c r="G62" s="16">
        <f t="shared" si="2"/>
        <v>0</v>
      </c>
    </row>
    <row r="63" spans="2:7" ht="15" customHeight="1" x14ac:dyDescent="0.35">
      <c r="B63" s="7"/>
      <c r="C63" s="7"/>
      <c r="D63" s="13"/>
      <c r="E63" s="13"/>
      <c r="F63" s="15"/>
      <c r="G63" s="16">
        <f t="shared" si="2"/>
        <v>0</v>
      </c>
    </row>
    <row r="64" spans="2:7" ht="15" customHeight="1" x14ac:dyDescent="0.35">
      <c r="B64" s="7" t="s">
        <v>93</v>
      </c>
      <c r="C64" s="12" t="s">
        <v>94</v>
      </c>
      <c r="D64" s="13"/>
      <c r="E64" s="13"/>
      <c r="F64" s="15"/>
      <c r="G64" s="16">
        <f t="shared" si="2"/>
        <v>0</v>
      </c>
    </row>
    <row r="65" spans="2:7" ht="15" customHeight="1" x14ac:dyDescent="0.35">
      <c r="B65" s="13" t="s">
        <v>95</v>
      </c>
      <c r="C65" s="17" t="s">
        <v>96</v>
      </c>
      <c r="D65" s="13" t="s">
        <v>97</v>
      </c>
      <c r="E65" s="14">
        <v>5000</v>
      </c>
      <c r="F65" s="15"/>
      <c r="G65" s="16">
        <f t="shared" si="2"/>
        <v>0</v>
      </c>
    </row>
    <row r="66" spans="2:7" ht="15" customHeight="1" x14ac:dyDescent="0.35">
      <c r="B66" s="13"/>
      <c r="C66" s="17"/>
      <c r="D66" s="13"/>
      <c r="E66" s="13"/>
      <c r="F66" s="15"/>
      <c r="G66" s="16">
        <f t="shared" si="2"/>
        <v>0</v>
      </c>
    </row>
    <row r="67" spans="2:7" ht="25.5" customHeight="1" x14ac:dyDescent="0.35">
      <c r="B67" s="7" t="s">
        <v>98</v>
      </c>
      <c r="C67" s="12" t="s">
        <v>99</v>
      </c>
      <c r="D67" s="13"/>
      <c r="E67" s="33"/>
      <c r="F67" s="15"/>
      <c r="G67" s="16"/>
    </row>
    <row r="68" spans="2:7" ht="30" customHeight="1" x14ac:dyDescent="0.35">
      <c r="B68" s="13" t="s">
        <v>100</v>
      </c>
      <c r="C68" s="17" t="s">
        <v>101</v>
      </c>
      <c r="D68" s="13" t="s">
        <v>102</v>
      </c>
      <c r="E68" s="14"/>
      <c r="F68" s="64">
        <v>200000</v>
      </c>
      <c r="G68" s="65"/>
    </row>
    <row r="69" spans="2:7" ht="18" customHeight="1" x14ac:dyDescent="0.35">
      <c r="B69" s="13" t="s">
        <v>103</v>
      </c>
      <c r="C69" s="17" t="s">
        <v>104</v>
      </c>
      <c r="D69" s="13" t="s">
        <v>105</v>
      </c>
      <c r="E69" s="14"/>
      <c r="F69" s="64">
        <f>(E69/100)*F68</f>
        <v>0</v>
      </c>
      <c r="G69" s="65"/>
    </row>
    <row r="70" spans="2:7" ht="18" customHeight="1" x14ac:dyDescent="0.35">
      <c r="B70" s="66"/>
      <c r="C70" s="67"/>
      <c r="D70" s="67"/>
      <c r="E70" s="67"/>
      <c r="F70" s="67"/>
      <c r="G70" s="68"/>
    </row>
    <row r="71" spans="2:7" ht="25.5" customHeight="1" x14ac:dyDescent="0.35">
      <c r="B71" s="7" t="s">
        <v>106</v>
      </c>
      <c r="C71" s="12" t="s">
        <v>118</v>
      </c>
      <c r="D71" s="13"/>
      <c r="E71" s="33"/>
      <c r="F71" s="15"/>
      <c r="G71" s="16"/>
    </row>
    <row r="72" spans="2:7" ht="18" customHeight="1" x14ac:dyDescent="0.35">
      <c r="B72" s="13" t="s">
        <v>107</v>
      </c>
      <c r="C72" s="17" t="s">
        <v>108</v>
      </c>
      <c r="D72" s="13" t="s">
        <v>102</v>
      </c>
      <c r="E72" s="14"/>
      <c r="F72" s="64">
        <v>350000</v>
      </c>
      <c r="G72" s="65"/>
    </row>
    <row r="73" spans="2:7" ht="18" customHeight="1" x14ac:dyDescent="0.35">
      <c r="B73" s="13" t="s">
        <v>109</v>
      </c>
      <c r="C73" s="17" t="s">
        <v>104</v>
      </c>
      <c r="D73" s="13" t="s">
        <v>105</v>
      </c>
      <c r="E73" s="14"/>
      <c r="F73" s="64">
        <f>(E73/100)*F72</f>
        <v>0</v>
      </c>
      <c r="G73" s="65"/>
    </row>
    <row r="74" spans="2:7" ht="18" customHeight="1" x14ac:dyDescent="0.35">
      <c r="B74" s="7"/>
      <c r="C74" s="17"/>
      <c r="D74" s="13"/>
      <c r="E74" s="35"/>
      <c r="F74" s="15"/>
      <c r="G74" s="16"/>
    </row>
    <row r="75" spans="2:7" ht="29.25" customHeight="1" thickBot="1" x14ac:dyDescent="0.4">
      <c r="B75" s="36" t="s">
        <v>24</v>
      </c>
      <c r="C75" s="37"/>
      <c r="D75" s="37"/>
      <c r="E75" s="37"/>
      <c r="F75" s="38"/>
      <c r="G75" s="39">
        <f>F68+F69+F72+F73+G59+G60+G61+G62+G63+G64+G65</f>
        <v>550000</v>
      </c>
    </row>
    <row r="76" spans="2:7" ht="15" customHeight="1" x14ac:dyDescent="0.35">
      <c r="B76" s="40"/>
      <c r="C76" s="41"/>
      <c r="D76" s="42"/>
      <c r="E76" s="42"/>
      <c r="F76" s="43"/>
      <c r="G76" s="44"/>
    </row>
    <row r="77" spans="2:7" ht="15" customHeight="1" x14ac:dyDescent="0.35">
      <c r="B77" s="45"/>
      <c r="C77" s="69" t="s">
        <v>110</v>
      </c>
      <c r="D77" s="69"/>
      <c r="E77" s="69"/>
      <c r="F77" s="69"/>
      <c r="G77" s="69"/>
    </row>
    <row r="78" spans="2:7" ht="15" customHeight="1" x14ac:dyDescent="0.35">
      <c r="B78" s="45"/>
      <c r="C78" s="60"/>
      <c r="D78" s="60"/>
      <c r="E78" s="60"/>
      <c r="F78" s="60"/>
      <c r="G78" s="60"/>
    </row>
    <row r="79" spans="2:7" ht="15" customHeight="1" x14ac:dyDescent="0.35">
      <c r="B79" s="46"/>
      <c r="C79" s="17" t="s">
        <v>7</v>
      </c>
      <c r="D79" s="59"/>
      <c r="E79" s="59"/>
      <c r="F79" s="59"/>
      <c r="G79" s="47">
        <f>G13</f>
        <v>0</v>
      </c>
    </row>
    <row r="80" spans="2:7" ht="15" customHeight="1" x14ac:dyDescent="0.35">
      <c r="B80" s="46"/>
      <c r="C80" s="17" t="s">
        <v>26</v>
      </c>
      <c r="D80" s="59"/>
      <c r="E80" s="59"/>
      <c r="F80" s="59"/>
      <c r="G80" s="47">
        <f>G23</f>
        <v>0</v>
      </c>
    </row>
    <row r="81" spans="2:7" ht="15" customHeight="1" x14ac:dyDescent="0.35">
      <c r="B81" s="46"/>
      <c r="C81" s="17" t="s">
        <v>111</v>
      </c>
      <c r="D81" s="59"/>
      <c r="E81" s="59"/>
      <c r="F81" s="59"/>
      <c r="G81" s="47">
        <f>G31</f>
        <v>0</v>
      </c>
    </row>
    <row r="82" spans="2:7" ht="15" customHeight="1" x14ac:dyDescent="0.35">
      <c r="B82" s="46"/>
      <c r="C82" s="17" t="s">
        <v>112</v>
      </c>
      <c r="D82" s="59"/>
      <c r="E82" s="59"/>
      <c r="F82" s="59"/>
      <c r="G82" s="48"/>
    </row>
    <row r="83" spans="2:7" ht="15" customHeight="1" x14ac:dyDescent="0.35">
      <c r="B83" s="46"/>
      <c r="C83" s="17" t="s">
        <v>83</v>
      </c>
      <c r="D83" s="59"/>
      <c r="E83" s="59"/>
      <c r="F83" s="59"/>
      <c r="G83" s="47">
        <v>0</v>
      </c>
    </row>
    <row r="84" spans="2:7" ht="15" customHeight="1" x14ac:dyDescent="0.35">
      <c r="B84" s="46"/>
      <c r="C84" s="61"/>
      <c r="D84" s="61"/>
      <c r="E84" s="61"/>
      <c r="F84" s="61"/>
      <c r="G84" s="61"/>
    </row>
    <row r="85" spans="2:7" ht="15" customHeight="1" x14ac:dyDescent="0.35">
      <c r="B85" s="46"/>
      <c r="C85" s="49" t="s">
        <v>113</v>
      </c>
      <c r="D85" s="13"/>
      <c r="E85" s="61"/>
      <c r="F85" s="61"/>
      <c r="G85" s="47">
        <f>G79+G80+G81+G83</f>
        <v>0</v>
      </c>
    </row>
    <row r="86" spans="2:7" ht="15" customHeight="1" x14ac:dyDescent="0.35">
      <c r="B86" s="46"/>
      <c r="C86" s="49" t="s">
        <v>114</v>
      </c>
      <c r="D86" s="50" t="s">
        <v>105</v>
      </c>
      <c r="E86" s="62">
        <v>0.1</v>
      </c>
      <c r="F86" s="62"/>
      <c r="G86" s="47">
        <f>G85*(E86/1+1)</f>
        <v>0</v>
      </c>
    </row>
    <row r="87" spans="2:7" ht="15" customHeight="1" x14ac:dyDescent="0.35">
      <c r="B87" s="46"/>
      <c r="C87" s="63"/>
      <c r="D87" s="63"/>
      <c r="E87" s="63"/>
      <c r="F87" s="63"/>
      <c r="G87" s="63"/>
    </row>
    <row r="88" spans="2:7" ht="15" customHeight="1" x14ac:dyDescent="0.35">
      <c r="B88" s="46"/>
      <c r="C88" s="49" t="s">
        <v>115</v>
      </c>
      <c r="D88" s="59"/>
      <c r="E88" s="59"/>
      <c r="F88" s="59"/>
      <c r="G88" s="51">
        <f>G85+G86</f>
        <v>0</v>
      </c>
    </row>
    <row r="89" spans="2:7" ht="15" customHeight="1" x14ac:dyDescent="0.35">
      <c r="B89" s="46"/>
      <c r="C89" s="49" t="s">
        <v>116</v>
      </c>
      <c r="D89" s="59"/>
      <c r="E89" s="59"/>
      <c r="F89" s="59"/>
      <c r="G89" s="51">
        <f>G88*0.15</f>
        <v>0</v>
      </c>
    </row>
    <row r="90" spans="2:7" ht="13" x14ac:dyDescent="0.35">
      <c r="B90" s="45"/>
      <c r="C90" s="52" t="s">
        <v>117</v>
      </c>
      <c r="D90" s="59"/>
      <c r="E90" s="59"/>
      <c r="F90" s="59"/>
      <c r="G90" s="53">
        <f>SUM(G88:G89)</f>
        <v>0</v>
      </c>
    </row>
    <row r="91" spans="2:7" ht="13" x14ac:dyDescent="0.35">
      <c r="B91" s="54"/>
      <c r="C91" s="55"/>
      <c r="D91" s="55"/>
      <c r="E91" s="55"/>
      <c r="F91" s="56"/>
      <c r="G91" s="57"/>
    </row>
    <row r="93" spans="2:7" x14ac:dyDescent="0.35">
      <c r="G93" s="58"/>
    </row>
  </sheetData>
  <mergeCells count="19">
    <mergeCell ref="C77:G77"/>
    <mergeCell ref="B1:G1"/>
    <mergeCell ref="B4:G4"/>
    <mergeCell ref="B15:G15"/>
    <mergeCell ref="B25:G25"/>
    <mergeCell ref="B34:G34"/>
    <mergeCell ref="B57:G57"/>
    <mergeCell ref="F68:G68"/>
    <mergeCell ref="F69:G69"/>
    <mergeCell ref="B70:G70"/>
    <mergeCell ref="F72:G72"/>
    <mergeCell ref="F73:G73"/>
    <mergeCell ref="D88:F90"/>
    <mergeCell ref="C78:G78"/>
    <mergeCell ref="D79:F83"/>
    <mergeCell ref="C84:G84"/>
    <mergeCell ref="E85:F85"/>
    <mergeCell ref="E86:F86"/>
    <mergeCell ref="C87:G87"/>
  </mergeCells>
  <pageMargins left="0.7" right="0.7" top="0.75" bottom="0.75" header="0.3" footer="0.3"/>
  <pageSetup paperSize="9" scale="45" fitToHeight="0" orientation="portrait" r:id="rId1"/>
  <rowBreaks count="1" manualBreakCount="1">
    <brk id="75" min="1"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29CF43208D514E8C4C526390F92C4C" ma:contentTypeVersion="16" ma:contentTypeDescription="Create a new document." ma:contentTypeScope="" ma:versionID="f4fef3f0ca183faec0efb1da599e595f">
  <xsd:schema xmlns:xsd="http://www.w3.org/2001/XMLSchema" xmlns:xs="http://www.w3.org/2001/XMLSchema" xmlns:p="http://schemas.microsoft.com/office/2006/metadata/properties" xmlns:ns1="http://schemas.microsoft.com/sharepoint/v3" xmlns:ns2="c4320b35-9616-40d5-b0ee-e7c5c06511ec" xmlns:ns3="af6246f8-4cc0-4c65-b73d-fc7bf6e4d97d" xmlns:ns4="http://schemas.microsoft.com/sharepoint/v4" targetNamespace="http://schemas.microsoft.com/office/2006/metadata/properties" ma:root="true" ma:fieldsID="c9131fa69431bd474afd4940de9c32eb" ns1:_="" ns2:_="" ns3:_="" ns4:_="">
    <xsd:import namespace="http://schemas.microsoft.com/sharepoint/v3"/>
    <xsd:import namespace="c4320b35-9616-40d5-b0ee-e7c5c06511ec"/>
    <xsd:import namespace="af6246f8-4cc0-4c65-b73d-fc7bf6e4d97d"/>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3:CWRMItemUniqueId" minOccurs="0"/>
                <xsd:element ref="ns3:CWRMItemRecordState" minOccurs="0"/>
                <xsd:element ref="ns3:CWRMItemRecordCategory" minOccurs="0"/>
                <xsd:element ref="ns3:CWRMItemRecordClassificationTaxHTField0" minOccurs="0"/>
                <xsd:element ref="ns2:TaxCatchAll" minOccurs="0"/>
                <xsd:element ref="ns2:TaxCatchAllLabel" minOccurs="0"/>
                <xsd:element ref="ns3:CWRMItemRecordStatus" minOccurs="0"/>
                <xsd:element ref="ns3:CWRMItemRecordDeclaredDate" minOccurs="0"/>
                <xsd:element ref="ns3:CWRMItemRecordVital" minOccurs="0"/>
                <xsd:element ref="ns3:CWRMItemRecordData" minOccurs="0"/>
                <xsd:element ref="ns4:IconOverlay" minOccurs="0"/>
                <xsd:element ref="ns1:_vti_ItemDeclaredRecord" minOccurs="0"/>
                <xsd:element ref="ns1:_vti_ItemHoldRecordStatus" minOccurs="0"/>
                <xsd:element ref="ns1:_dlc_ExpireDateSaved" minOccurs="0"/>
                <xsd:element ref="ns1:_dlc_ExpireDate" minOccurs="0"/>
                <xsd:element ref="ns1:_dlc_Exempt"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23" nillable="true" ma:displayName="Declared Record" ma:hidden="true" ma:internalName="_vti_ItemDeclaredRecord" ma:readOnly="true">
      <xsd:simpleType>
        <xsd:restriction base="dms:DateTime"/>
      </xsd:simpleType>
    </xsd:element>
    <xsd:element name="_vti_ItemHoldRecordStatus" ma:index="24" nillable="true" ma:displayName="Hold and Record Status" ma:decimals="0" ma:description="" ma:hidden="true" ma:indexed="true" ma:internalName="_vti_ItemHoldRecordStatus" ma:readOnly="true">
      <xsd:simpleType>
        <xsd:restriction base="dms:Unknown"/>
      </xsd:simpleType>
    </xsd:element>
    <xsd:element name="_dlc_ExpireDateSaved" ma:index="25" nillable="true" ma:displayName="Original Expiration Date" ma:hidden="true" ma:internalName="_dlc_ExpireDateSaved" ma:readOnly="true">
      <xsd:simpleType>
        <xsd:restriction base="dms:DateTime"/>
      </xsd:simpleType>
    </xsd:element>
    <xsd:element name="_dlc_ExpireDate" ma:index="26" nillable="true" ma:displayName="Expiration Date" ma:description="" ma:hidden="true" ma:indexed="true" ma:internalName="_dlc_ExpireDate" ma:readOnly="true">
      <xsd:simpleType>
        <xsd:restriction base="dms:DateTime"/>
      </xsd:simpleType>
    </xsd:element>
    <xsd:element name="_dlc_Exempt" ma:index="27"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4320b35-9616-40d5-b0ee-e7c5c06511e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5" nillable="true" ma:displayName="Taxonomy Catch All Column" ma:hidden="true" ma:list="{8bcfbffd-d6a5-4cdb-8f17-70398bd48962}" ma:internalName="TaxCatchAll" ma:showField="CatchAllData" ma:web="af6246f8-4cc0-4c65-b73d-fc7bf6e4d97d">
      <xsd:complexType>
        <xsd:complexContent>
          <xsd:extension base="dms:MultiChoiceLookup">
            <xsd:sequence>
              <xsd:element name="Value" type="dms:Lookup" maxOccurs="unbounded" minOccurs="0" nillable="true"/>
            </xsd:sequence>
          </xsd:extension>
        </xsd:complexContent>
      </xsd:complexType>
    </xsd:element>
    <xsd:element name="TaxCatchAllLabel" ma:index="16" nillable="true" ma:displayName="Taxonomy Catch All Column1" ma:hidden="true" ma:list="{8bcfbffd-d6a5-4cdb-8f17-70398bd48962}" ma:internalName="TaxCatchAllLabel" ma:readOnly="true" ma:showField="CatchAllDataLabel" ma:web="af6246f8-4cc0-4c65-b73d-fc7bf6e4d97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f6246f8-4cc0-4c65-b73d-fc7bf6e4d97d" elementFormDefault="qualified">
    <xsd:import namespace="http://schemas.microsoft.com/office/2006/documentManagement/types"/>
    <xsd:import namespace="http://schemas.microsoft.com/office/infopath/2007/PartnerControls"/>
    <xsd:element name="CWRMItemUniqueId" ma:index="11" nillable="true" ma:displayName="Content ID" ma:description="A universally unique identifier assigned to the item." ma:hidden="true" ma:internalName="CWRMItemUniqueId" ma:readOnly="true">
      <xsd:simpleType>
        <xsd:restriction base="dms:Text"/>
      </xsd:simpleType>
    </xsd:element>
    <xsd:element name="CWRMItemRecordState" ma:index="12" nillable="true" ma:displayName="Record State" ma:description="The current state of this item as it pertains to records management." ma:hidden="true" ma:internalName="CWRMItemRecordState" ma:readOnly="true">
      <xsd:simpleType>
        <xsd:restriction base="dms:Text"/>
      </xsd:simpleType>
    </xsd:element>
    <xsd:element name="CWRMItemRecordCategory" ma:index="13" nillable="true" ma:displayName="Record Category" ma:description="Identifies the current record category for the item." ma:hidden="true" ma:internalName="CWRMItemRecordCategory" ma:readOnly="true">
      <xsd:simpleType>
        <xsd:restriction base="dms:Text"/>
      </xsd:simpleType>
    </xsd:element>
    <xsd:element name="CWRMItemRecordClassificationTaxHTField0" ma:index="14" nillable="true" ma:taxonomy="true" ma:internalName="CWRMItemRecordClassificationTaxHTField0" ma:taxonomyFieldName="CWRMItemRecordClassification" ma:displayName="Record Classification" ma:default="" ma:fieldId="{e94be97f-fb02-4deb-9c3d-6d978a059d35}" ma:sspId="00c924ce-569e-4aeb-9872-82a14ebe8f27" ma:termSetId="56e12394-bc56-4b25-9244-9acc82634d64" ma:anchorId="00000000-0000-0000-0000-000000000000" ma:open="false" ma:isKeyword="false">
      <xsd:complexType>
        <xsd:sequence>
          <xsd:element ref="pc:Terms" minOccurs="0" maxOccurs="1"/>
        </xsd:sequence>
      </xsd:complexType>
    </xsd:element>
    <xsd:element name="CWRMItemRecordStatus" ma:index="18" nillable="true" ma:displayName="Record Status" ma:description="The current status of this item as it pertains to records management." ma:hidden="true" ma:internalName="CWRMItemRecordStatus" ma:readOnly="true">
      <xsd:simpleType>
        <xsd:restriction base="dms:Text"/>
      </xsd:simpleType>
    </xsd:element>
    <xsd:element name="CWRMItemRecordDeclaredDate" ma:index="19" nillable="true" ma:displayName="Record Declared Date" ma:description="The date and time that the item was declared a record." ma:hidden="true" ma:internalName="CWRMItemRecordDeclaredDate" ma:readOnly="true">
      <xsd:simpleType>
        <xsd:restriction base="dms:DateTime"/>
      </xsd:simpleType>
    </xsd:element>
    <xsd:element name="CWRMItemRecordVital" ma:index="20" nillable="true" ma:displayName="Record Vital" ma:description="Indicates if this item is considered vital to the organization." ma:hidden="true" ma:internalName="CWRMItemRecordVital" ma:readOnly="true">
      <xsd:simpleType>
        <xsd:restriction base="dms:Boolean"/>
      </xsd:simpleType>
    </xsd:element>
    <xsd:element name="CWRMItemRecordData" ma:index="21" nillable="true" ma:displayName="Record Data" ma:description="Contains system specific record data for the item." ma:hidden="true" ma:internalName="CWRMItemRecordData">
      <xsd:simpleType>
        <xsd:restriction base="dms:Note"/>
      </xsd:simpleType>
    </xsd:element>
    <xsd:element name="SharedWithUsers" ma:index="2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2"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00c924ce-569e-4aeb-9872-82a14ebe8f27" ContentTypeId="0x0101"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Receiver>
    <Name>Collabware CLM Item Unique ID</Name>
    <Synchronization>Synchronous</Synchronization>
    <Type>1</Type>
    <SequenceNumber>1</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10002</Type>
    <SequenceNumber>10500</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10004</Type>
    <SequenceNumber>10501</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10006</Type>
    <SequenceNumber>10502</SequenceNumber>
    <Url/>
    <Assembly>Collabware.SharePoint.RecordsManagement, Version=1.0.0.0, Culture=neutral, PublicKeyToken=801662d3f2b71412</Assembly>
    <Class>Collabware.SharePoint.RecordsManagement.ItemUniqueIdContentTypeReceiver</Class>
    <Data/>
    <Filter/>
  </Receiver>
  <Receiver>
    <Name>Collabware CLM Item Processing</Name>
    <Synchronization>Synchronous</Synchronization>
    <Type>10001</Type>
    <SequenceNumber>12000</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Asynchronous</Synchronization>
    <Type>10002</Type>
    <SequenceNumber>12001</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Asynchronous</Synchronization>
    <Type>10004</Type>
    <SequenceNumber>12002</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Synchronous</Synchronization>
    <Type>3</Type>
    <SequenceNumber>10003</SequenceNumber>
    <Url/>
    <Assembly>Collabware.SharePoint.RecordsManagement, Version=1.0.0.0, Culture=neutral, PublicKeyToken=801662d3f2b71412</Assembly>
    <Class>Collabware.SharePoint.RecordsManagement.ItemProcessingContentTypeReceiver</Class>
    <Data/>
    <Filter/>
  </Receiver>
  <Receiver>
    <Name>Collabware CLM Item Audit</Name>
    <Synchronization>Asynchronous</Synchronization>
    <Type>10001</Type>
    <SequenceNumber>11000</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10002</Type>
    <SequenceNumber>11001</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10005</Type>
    <SequenceNumber>11002</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10006</Type>
    <SequenceNumber>11003</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10004</Type>
    <SequenceNumber>11004</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Synchronous</Synchronization>
    <Type>3</Type>
    <SequenceNumber>11005</SequenceNumber>
    <Url/>
    <Assembly>Collabware.SharePoint.RecordsManagement, Version=1.0.0.0, Culture=neutral, PublicKeyToken=801662d3f2b71412</Assembly>
    <Class>Collabware.SharePoint.RecordsManagement.ItemAuditContentTypeReceiver</Class>
    <Data/>
    <Filter/>
  </Receiver>
  <Receiver>
    <Name>Collabware CLM Item Security</Name>
    <Synchronization>Asynchronous</Synchronization>
    <Type>10002</Type>
    <SequenceNumber>13000</SequenceNumber>
    <Url/>
    <Assembly>Collabware.SharePoint.RecordsManagement, Version=1.0.0.0, Culture=neutral, PublicKeyToken=801662d3f2b71412</Assembly>
    <Class>Collabware.SharePoint.RecordsManagement.ItemSecurityContentTypeReceiver</Class>
    <Data/>
    <Filter/>
  </Receiver>
  <Receiver>
    <Name/>
    <Synchronization>Synchronous</Synchronization>
    <Type>10001</Type>
    <SequenceNumber>1</SequenceNumber>
    <Url/>
    <Assembly>Collabware.SharePoint.RecordsManagement, Version=1.0.0.0, Culture=neutral, PublicKeyToken=801662d3f2b71412</Assembly>
    <Class>Collabware.SharePoint.RecordsManagement.BeforeVerifyItemAddedReceiver</Class>
    <Data/>
    <Filter/>
  </Receiver>
  <Receiver>
    <Name/>
    <Synchronization>Synchronous</Synchronization>
    <Type>10001</Type>
    <SequenceNumber>9000</SequenceNumber>
    <Url/>
    <Assembly>Collabware.SharePoint.RecordsManagement, Version=1.0.0.0, Culture=neutral, PublicKeyToken=801662d3f2b71412</Assembly>
    <Class>Collabware.SharePoint.RecordsManagement.VerifyItemAddedReceiver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CWRMItemRecordData xmlns="af6246f8-4cc0-4c65-b73d-fc7bf6e4d97d">&lt;?xml version="1.0" encoding="utf-16"?&gt;&lt;RecordData xmlns:xsd="http://www.w3.org/2001/XMLSchema" xmlns:xsi="http://www.w3.org/2001/XMLSchema-instance" CurrentCategoryId="00000000-0000-0000-0000-000000000000" CurrentPolicyId="00000000-0000-0000-0000-000000000000" CurrentStageId="00000000-0000-0000-0000-000000000000" ExecuteStageImmediately="false" IsMovingPhysical="false" IsProcessing="false" OriginalCreatedDate="0001-01-01T00:00:00" OriginalModifiedDate="0001-01-01T00:00:00" ObsoleteDate="0001-01-01T00:00:00" ForceCrawl="false" DocumentSetSyncCount="0" IsPoliciesProcessed="false"&gt;&lt;LastProcessedStageId&gt;00000000-0000-0000-0000-000000000000&lt;/LastProcessedStageId&gt;&lt;LastProcessedDateValue xsi:type="xsd:dateTime"&gt;0001-01-01T00:00:00&lt;/LastProcessedDateValue&gt;&lt;/RecordData&gt;</CWRMItemRecordData>
    <TaxCatchAll xmlns="c4320b35-9616-40d5-b0ee-e7c5c06511ec"/>
    <CWRMItemRecordClassificationTaxHTField0 xmlns="af6246f8-4cc0-4c65-b73d-fc7bf6e4d97d">
      <Terms xmlns="http://schemas.microsoft.com/office/infopath/2007/PartnerControls"/>
    </CWRMItemRecordClassificationTaxHTField0>
  </documentManagement>
</p:properties>
</file>

<file path=customXml/itemProps1.xml><?xml version="1.0" encoding="utf-8"?>
<ds:datastoreItem xmlns:ds="http://schemas.openxmlformats.org/officeDocument/2006/customXml" ds:itemID="{D0952DC2-7D3D-4789-BD7E-7A54843C730F}"/>
</file>

<file path=customXml/itemProps2.xml><?xml version="1.0" encoding="utf-8"?>
<ds:datastoreItem xmlns:ds="http://schemas.openxmlformats.org/officeDocument/2006/customXml" ds:itemID="{2506F85E-55D1-49DF-9AED-5AFE6E8CCDE0}"/>
</file>

<file path=customXml/itemProps3.xml><?xml version="1.0" encoding="utf-8"?>
<ds:datastoreItem xmlns:ds="http://schemas.openxmlformats.org/officeDocument/2006/customXml" ds:itemID="{6B2FAD51-5599-4374-A9A6-FB232D980E4F}"/>
</file>

<file path=customXml/itemProps4.xml><?xml version="1.0" encoding="utf-8"?>
<ds:datastoreItem xmlns:ds="http://schemas.openxmlformats.org/officeDocument/2006/customXml" ds:itemID="{62F8A2FE-E6D2-4482-A883-8D5F6C87F930}"/>
</file>

<file path=customXml/itemProps5.xml><?xml version="1.0" encoding="utf-8"?>
<ds:datastoreItem xmlns:ds="http://schemas.openxmlformats.org/officeDocument/2006/customXml" ds:itemID="{B5CCAA3E-4B46-4A34-98D3-3734817FA1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Metering BoQ</vt:lpstr>
      <vt:lpstr>'Metering 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Thato Sehau</dc:creator>
  <cp:lastModifiedBy>Thato Sehau</cp:lastModifiedBy>
  <cp:lastPrinted>2024-08-22T07:34:19Z</cp:lastPrinted>
  <dcterms:created xsi:type="dcterms:W3CDTF">2024-08-22T07:32:11Z</dcterms:created>
  <dcterms:modified xsi:type="dcterms:W3CDTF">2024-09-04T08:19:26Z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policyId">
    <vt:lpwstr>/Finance/SCM/Shared Documents</vt:lpwstr>
  </property>
  <property fmtid="{D5CDD505-2E9C-101B-9397-08002B2CF9AE}" pid="3" name="CWRMItemRecordClassification">
    <vt:lpwstr/>
  </property>
  <property fmtid="{D5CDD505-2E9C-101B-9397-08002B2CF9AE}" pid="4" name="ContentTypeId">
    <vt:lpwstr>0x0101002929CF43208D514E8C4C526390F92C4C</vt:lpwstr>
  </property>
  <property fmtid="{D5CDD505-2E9C-101B-9397-08002B2CF9AE}" pid="5" name="ItemRetentionFormula">
    <vt:lpwstr/>
  </property>
</Properties>
</file>