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66925"/>
  <mc:AlternateContent xmlns:mc="http://schemas.openxmlformats.org/markup-compatibility/2006">
    <mc:Choice Requires="x15">
      <x15ac:absPath xmlns:x15ac="http://schemas.microsoft.com/office/spreadsheetml/2010/11/ac" url="C:\Users\camagwini.ngxokolo\AppData\Local\Microsoft\Windows\INetCache\Content.Outlook\27Q8JZNP\"/>
    </mc:Choice>
  </mc:AlternateContent>
  <xr:revisionPtr revIDLastSave="0" documentId="13_ncr:1_{ABF7F650-91B6-4E17-9C5A-6C27604867EF}" xr6:coauthVersionLast="47" xr6:coauthVersionMax="47" xr10:uidLastSave="{00000000-0000-0000-0000-000000000000}"/>
  <bookViews>
    <workbookView xWindow="-110" yWindow="-110" windowWidth="19420" windowHeight="10300" xr2:uid="{00000000-000D-0000-FFFF-FFFF00000000}"/>
  </bookViews>
  <sheets>
    <sheet name="Preliminaries" sheetId="2" r:id="rId1"/>
    <sheet name="Main BoQ" sheetId="1" r:id="rId2"/>
    <sheet name="Sectional Totals" sheetId="11" r:id="rId3"/>
    <sheet name="Invoice" sheetId="8" state="hidden" r:id="rId4"/>
  </sheets>
  <definedNames>
    <definedName name="_xlnm.Print_Area" localSheetId="1">'Main BoQ'!$A$1:$G$127</definedName>
    <definedName name="_xlnm.Print_Area" localSheetId="2">'Sectional Totals'!$A$2:$E$32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1" l="1"/>
  <c r="G118" i="1" l="1"/>
  <c r="E30" i="1"/>
  <c r="E28" i="1"/>
  <c r="E18" i="1"/>
  <c r="E14" i="1"/>
  <c r="E28" i="2" l="1"/>
  <c r="E32" i="2"/>
  <c r="E34" i="2" s="1"/>
  <c r="G114" i="1"/>
  <c r="G122" i="1"/>
  <c r="E21" i="1" l="1"/>
  <c r="E23" i="1"/>
  <c r="E16" i="1"/>
  <c r="J25" i="8" l="1"/>
  <c r="J24" i="8"/>
  <c r="J21" i="8" l="1"/>
  <c r="H29" i="8" l="1"/>
  <c r="H33" i="8" s="1"/>
  <c r="H34" i="8" s="1"/>
  <c r="H35" i="8" s="1"/>
</calcChain>
</file>

<file path=xl/sharedStrings.xml><?xml version="1.0" encoding="utf-8"?>
<sst xmlns="http://schemas.openxmlformats.org/spreadsheetml/2006/main" count="370" uniqueCount="283">
  <si>
    <t>Appendix A</t>
  </si>
  <si>
    <t>BILL OF QUANTITIES</t>
  </si>
  <si>
    <t>Item</t>
  </si>
  <si>
    <t>Description</t>
  </si>
  <si>
    <t>Unit</t>
  </si>
  <si>
    <t>Qty</t>
  </si>
  <si>
    <t>Total</t>
  </si>
  <si>
    <t>TOTAL FOR SCHEDULE CARRIED FORWARD TO SUMMARY</t>
  </si>
  <si>
    <t>A2.1</t>
  </si>
  <si>
    <t>A2.2</t>
  </si>
  <si>
    <t>Provisional Sums</t>
  </si>
  <si>
    <t>%</t>
  </si>
  <si>
    <t>Rate</t>
  </si>
  <si>
    <t>Strip out existing damaged 0,9mm Hulett's A7 roof sheets and cart off site. Removal, storage and disposal to be in accordance with the ELIDZ OHS and CEMP policy</t>
  </si>
  <si>
    <t>a) Aluminium 0.8mm Embossed 3004 colour coated PVDF one side Azure Blue and fixed with stainless steel screws and 8x3 butyl strips</t>
  </si>
  <si>
    <t>a) Aluminium 3004 Embossed 0,9mm with a PVDF finish (Azure Blue) to one side with a standard colour backing coat</t>
  </si>
  <si>
    <t>NB: Colours to Aluminimu sheeting as supplied by Hulett Aluminium</t>
  </si>
  <si>
    <t>b) Aluminium 0.8mm Embossed 3004 colour coated PVDF one side Metallic Silver and fixed with stainless steel screws and 8x3 butyl strips</t>
  </si>
  <si>
    <t>m</t>
  </si>
  <si>
    <t>OR</t>
  </si>
  <si>
    <t>Curving to a radius of ………..mm (from 800mm to 36m)</t>
  </si>
  <si>
    <t>Supply and install new roof sheeting/ side cladding (BR7 profile) in accordance with manufacturer's specifications:</t>
  </si>
  <si>
    <t xml:space="preserve">Bullnosing to a radius of ………mm (450mm min.) </t>
  </si>
  <si>
    <t>b) Aluminium 3004 Embossed 0,9mm with a PVDF finish (Metallic silver) to one side with a standard colour backing coat</t>
  </si>
  <si>
    <t>Supply and install new Zip-tek 420 profile roof sheeting/ side cladding in accordance with manufacturer's specifications:</t>
  </si>
  <si>
    <t>SECTION A1 : PRELIMINARIES</t>
  </si>
  <si>
    <t>Fixed Charges</t>
  </si>
  <si>
    <t>Amount</t>
  </si>
  <si>
    <t>Roof Repairs</t>
  </si>
  <si>
    <t>m²</t>
  </si>
  <si>
    <t>99 Ngwekazi Street</t>
  </si>
  <si>
    <t>Zwide</t>
  </si>
  <si>
    <t>Port Elizabeth</t>
  </si>
  <si>
    <t>Tel : 041 459 1955</t>
  </si>
  <si>
    <t>Cell : 072 159 0931</t>
  </si>
  <si>
    <t>To</t>
  </si>
  <si>
    <t>East London Industrial Development Zone</t>
  </si>
  <si>
    <t xml:space="preserve">P.O. Box </t>
  </si>
  <si>
    <t>Greenfields</t>
  </si>
  <si>
    <t>East London</t>
  </si>
  <si>
    <t>Project Order Number</t>
  </si>
  <si>
    <t xml:space="preserve">Date </t>
  </si>
  <si>
    <t>Registration Number : 2019/098877/07</t>
  </si>
  <si>
    <t>VAT Number : 4950255119</t>
  </si>
  <si>
    <t>HEAD OFFICE (PORT ELIZABETH)</t>
  </si>
  <si>
    <t>EAST LONDON BRANCH</t>
  </si>
  <si>
    <t>WESTERN CAPE BRANCH</t>
  </si>
  <si>
    <t>53a Vincent Road</t>
  </si>
  <si>
    <t>110346 Ntubeni Road</t>
  </si>
  <si>
    <t>Vincent</t>
  </si>
  <si>
    <t>Phillipi Browns Form</t>
  </si>
  <si>
    <t>Capetown</t>
  </si>
  <si>
    <t>Fax : 086 580 0773</t>
  </si>
  <si>
    <t>Email : info@vuksconstruction.co.za</t>
  </si>
  <si>
    <t>TAX INVOICE</t>
  </si>
  <si>
    <t>Client VAT Number</t>
  </si>
  <si>
    <t>Tax Invoice Number</t>
  </si>
  <si>
    <t>Subtotal</t>
  </si>
  <si>
    <t>Banking Details</t>
  </si>
  <si>
    <t>VAT @ 15 %</t>
  </si>
  <si>
    <t xml:space="preserve">Total </t>
  </si>
  <si>
    <t>Bank Name</t>
  </si>
  <si>
    <t>First National Bank</t>
  </si>
  <si>
    <t>Account Name</t>
  </si>
  <si>
    <t>Lisarox</t>
  </si>
  <si>
    <t>Account Number</t>
  </si>
  <si>
    <t>Branch Code</t>
  </si>
  <si>
    <t>Branch Name</t>
  </si>
  <si>
    <t>Metlife Mall</t>
  </si>
  <si>
    <t>Signature</t>
  </si>
  <si>
    <t>Work done as per approved claim 02 (Excluding VAT)</t>
  </si>
  <si>
    <t>SUMMARY OF BILLS OF QUANTITIES</t>
  </si>
  <si>
    <t>BOQ Summary</t>
  </si>
  <si>
    <t>Section</t>
  </si>
  <si>
    <t>Preliminary and General</t>
  </si>
  <si>
    <t>Net Total of Tender for year 1</t>
  </si>
  <si>
    <t>Net Total of Tender for year 2 (Escalated)</t>
  </si>
  <si>
    <t>Sub-total</t>
  </si>
  <si>
    <t>Add: 15% Vat</t>
  </si>
  <si>
    <t>Gross Tender Sum</t>
  </si>
  <si>
    <t>(Carried to Form of Offer and Acceptance)</t>
  </si>
  <si>
    <t>Name of Tenderer :</t>
  </si>
  <si>
    <t>Signed on behalf</t>
  </si>
  <si>
    <t>of Tenderer :</t>
  </si>
  <si>
    <t>Dated :</t>
  </si>
  <si>
    <t xml:space="preserve">Section A1 : </t>
  </si>
  <si>
    <t>Roof repairs (inclusive of all labour, equipment, transport, and overhead costs)</t>
  </si>
  <si>
    <t>Supply and install new MODEK GRP – INDUSTRIAL 7 “Walk-On” OPAL 50, 3,6kg/m2 GRP fibreglass sheeting in panels or similar approved. All in accordance with manufacturers specifications including sealing of side laps with 8 x 5mm butyl seal.</t>
  </si>
  <si>
    <t xml:space="preserve">All Provisional and Prime Cost Sums shall be expended solely at the discretion and on the instruction of the Employer's Agent. </t>
  </si>
  <si>
    <t>Prov Sum</t>
  </si>
  <si>
    <t>Month</t>
  </si>
  <si>
    <t>SABS 1200AA</t>
  </si>
  <si>
    <t>Ref:</t>
  </si>
  <si>
    <t>8.3.1</t>
  </si>
  <si>
    <t>Contractual requirements (Public Liability Insurance, Contract Surety, Regulatory Compliance etc.)</t>
  </si>
  <si>
    <t>Sum</t>
  </si>
  <si>
    <t>General responsibilities and other fixed charge obligations</t>
  </si>
  <si>
    <t>A1.</t>
  </si>
  <si>
    <t>A1.1</t>
  </si>
  <si>
    <t>A1.2</t>
  </si>
  <si>
    <t>8.3.3</t>
  </si>
  <si>
    <t>A1.3</t>
  </si>
  <si>
    <t>ELIDZ OHS</t>
  </si>
  <si>
    <t xml:space="preserve">Initial compliance with Occupational Health and Safety requirements </t>
  </si>
  <si>
    <t>A1.4</t>
  </si>
  <si>
    <t>ELIDZ CEMP</t>
  </si>
  <si>
    <t xml:space="preserve">Initial compliance with Environmental requirements </t>
  </si>
  <si>
    <t>PSAA 2</t>
  </si>
  <si>
    <t>Provide the following staff and equipment permanently on site during normal working hours to undertake various on-going maintenance tasks as directed by the engineer.</t>
  </si>
  <si>
    <t>Extra Over Item A1.6 for Overtime</t>
  </si>
  <si>
    <t>Driver/Foreman</t>
  </si>
  <si>
    <t>p/hr.</t>
  </si>
  <si>
    <t>Rate per Km over and above 2000 km per month</t>
  </si>
  <si>
    <t>km</t>
  </si>
  <si>
    <t>Basic equipment necessary for roof repairs (Step ladders, Hammers, Drills, Saws, Grinders, etc)</t>
  </si>
  <si>
    <t>p/hr</t>
  </si>
  <si>
    <t>Specialist Plant and Equipment. (Cherry Picker suitable for working at a minimum height of 10m)</t>
  </si>
  <si>
    <t>A2</t>
  </si>
  <si>
    <t>Time-related Charges</t>
  </si>
  <si>
    <t>PSAA1</t>
  </si>
  <si>
    <t>All Time-related items shall be measured by the month and the tendered rate shall cover the total monthly cost of the relevant item as described.</t>
  </si>
  <si>
    <t>8.4.1</t>
  </si>
  <si>
    <t>Contractual requirements</t>
  </si>
  <si>
    <t>8.4.3</t>
  </si>
  <si>
    <t>General responsibilities and other time-related obligations</t>
  </si>
  <si>
    <t>A2.3</t>
  </si>
  <si>
    <t xml:space="preserve">On-going compliance with Occupational Health and Safety requirements </t>
  </si>
  <si>
    <t>A2.4</t>
  </si>
  <si>
    <t xml:space="preserve">On-going compliance with Environmental requirements </t>
  </si>
  <si>
    <t>A1.5</t>
  </si>
  <si>
    <t>A1.5.1</t>
  </si>
  <si>
    <t>A1.5.2</t>
  </si>
  <si>
    <t>A1.5.3</t>
  </si>
  <si>
    <t>A1.5.4</t>
  </si>
  <si>
    <t>A1.5.5</t>
  </si>
  <si>
    <t>A1.5.6</t>
  </si>
  <si>
    <t>A1.5.7</t>
  </si>
  <si>
    <t>A1.5.8</t>
  </si>
  <si>
    <t>Ref.</t>
  </si>
  <si>
    <t>Strip out existing damaged/ worn out polycarbonate roof sheets and cart off site. Removal, storage and disposal to be in accordance with the ELIDZ OHS and CEMP policy</t>
  </si>
  <si>
    <t>SECTION B1 : ROOF REPAIRS</t>
  </si>
  <si>
    <t>B1.1</t>
  </si>
  <si>
    <t>B1</t>
  </si>
  <si>
    <t>B1.2</t>
  </si>
  <si>
    <t>B1.3</t>
  </si>
  <si>
    <t>B1.4</t>
  </si>
  <si>
    <t>B1.5</t>
  </si>
  <si>
    <t>B1.6</t>
  </si>
  <si>
    <t>B1.7</t>
  </si>
  <si>
    <t xml:space="preserve">Allowance is included to repair existing roof sheeting and side cladding that have been slightly damaged, but do not warrant replacement,in an approved manner using proprietary products. </t>
  </si>
  <si>
    <t>B1.8</t>
  </si>
  <si>
    <t>B1.5.1</t>
  </si>
  <si>
    <t>B1.5.2</t>
  </si>
  <si>
    <t>B1.5.3</t>
  </si>
  <si>
    <t>B1.6.1</t>
  </si>
  <si>
    <t>B1.6.2</t>
  </si>
  <si>
    <t>B1.6.3</t>
  </si>
  <si>
    <t>B1.6.4</t>
  </si>
  <si>
    <t>Mark up on item B1.7 for the Contractor's administrative cost and profit (state % and extend as an amount) Not applicable if works are undertaken by the contractor</t>
  </si>
  <si>
    <t>Remove existing worn out derbigum waterproofing membrane and install new one layer Derbigum SP4 waterproofing membrane, with 75mm side laps and 100mm end laps, sealed to prepared, primed surface to falls and crossfalls by 'torch-fusion' to specialist detail</t>
  </si>
  <si>
    <t>Waterproofing (Concrete Roofs)</t>
  </si>
  <si>
    <t>No</t>
  </si>
  <si>
    <t>No.</t>
  </si>
  <si>
    <t>90mm Dia Hdpe</t>
  </si>
  <si>
    <t>110mm Dia Hdpe</t>
  </si>
  <si>
    <t>160mm Dia Hdpe</t>
  </si>
  <si>
    <t>HDPE : Remove leaking joints and replace with new Electro-Fusion couplings for the following diameters</t>
  </si>
  <si>
    <t xml:space="preserve">Clean out all dirty deposits or debris that may have accumulated in the gutters and unblock rainwter down pipes where necessary.Refer to the following factory building, canopies and associated service areas (i.e Storages, Waste Areas) </t>
  </si>
  <si>
    <t xml:space="preserve">110mm dia. </t>
  </si>
  <si>
    <t>160mm dia.</t>
  </si>
  <si>
    <t>HDPE P100: Supply and install new pipe for the following diameters</t>
  </si>
  <si>
    <t>225mm Dia Hdpe</t>
  </si>
  <si>
    <t xml:space="preserve">90mm dia. </t>
  </si>
  <si>
    <t>225mm dia.</t>
  </si>
  <si>
    <t>Provision of consumables for repairs as directed by the Employer's Agent</t>
  </si>
  <si>
    <t xml:space="preserve">Section B1 : </t>
  </si>
  <si>
    <t>D3</t>
  </si>
  <si>
    <t>D3.1</t>
  </si>
  <si>
    <t>D3.2</t>
  </si>
  <si>
    <t>D3.3</t>
  </si>
  <si>
    <t>Section E1: Provisional Sums</t>
  </si>
  <si>
    <t>SECTION C: Waterproofing (Concrete Roofs)</t>
  </si>
  <si>
    <t>C1.1</t>
  </si>
  <si>
    <t>SECTION D: Rain Water Goods (Rwdps)</t>
  </si>
  <si>
    <t>D1.1</t>
  </si>
  <si>
    <t>D1.2</t>
  </si>
  <si>
    <t>D1.3</t>
  </si>
  <si>
    <t>D1.4</t>
  </si>
  <si>
    <t>D1.5</t>
  </si>
  <si>
    <t>D1.6</t>
  </si>
  <si>
    <t>D1.7</t>
  </si>
  <si>
    <t>D1.8</t>
  </si>
  <si>
    <t>D2</t>
  </si>
  <si>
    <t>D2.1</t>
  </si>
  <si>
    <t>D2.2</t>
  </si>
  <si>
    <t>D2.3</t>
  </si>
  <si>
    <t>D2.4</t>
  </si>
  <si>
    <t>D3.4</t>
  </si>
  <si>
    <t>D3.6</t>
  </si>
  <si>
    <t>D3.7</t>
  </si>
  <si>
    <t>Mark-up on item E.1 for Contractor's administrative cost and profit (state % and extend as an amount)</t>
  </si>
  <si>
    <t>Extra Over item D3.2 for emergency response to call-out</t>
  </si>
  <si>
    <t>Extra Over item D3.3 for urgent response to call-out</t>
  </si>
  <si>
    <t>E1.1</t>
  </si>
  <si>
    <t>E1.2</t>
  </si>
  <si>
    <t>E1.3</t>
  </si>
  <si>
    <t>E1.4</t>
  </si>
  <si>
    <t>E1.5</t>
  </si>
  <si>
    <t>E1.6</t>
  </si>
  <si>
    <t>Mark-up on item E1.5 for Contractor's administrative cost and profit (state % and extend as an amount)</t>
  </si>
  <si>
    <t xml:space="preserve">Section C1 : </t>
  </si>
  <si>
    <t xml:space="preserve">Section D1 : </t>
  </si>
  <si>
    <t xml:space="preserve">Section E1 : </t>
  </si>
  <si>
    <t>Rainwater Goods (Rwdps)</t>
  </si>
  <si>
    <t>D1.9</t>
  </si>
  <si>
    <t>D1.10</t>
  </si>
  <si>
    <t>D1.11</t>
  </si>
  <si>
    <t>D1.12</t>
  </si>
  <si>
    <t>D1.13</t>
  </si>
  <si>
    <t>D1.14</t>
  </si>
  <si>
    <t>D1.15</t>
  </si>
  <si>
    <t>D1.16</t>
  </si>
  <si>
    <t>D1.17</t>
  </si>
  <si>
    <t>D1.18</t>
  </si>
  <si>
    <t>D1.19</t>
  </si>
  <si>
    <t>D1.20</t>
  </si>
  <si>
    <t>D1.21</t>
  </si>
  <si>
    <t>D1.22</t>
  </si>
  <si>
    <t>D1.23</t>
  </si>
  <si>
    <t>D1.24</t>
  </si>
  <si>
    <t>(Clean Once a Quarter)</t>
  </si>
  <si>
    <t>Allow for the services of Employer's Agent on the contract to plan, implement and control daily site activities - subject to agreement with ELIDZ</t>
  </si>
  <si>
    <t>Provision of Maintenance Services and Roof Repair to ELIDZ Buildings</t>
  </si>
  <si>
    <t>Net Total of Tender for year 3 (Escalated)</t>
  </si>
  <si>
    <t>GE1 and GW1</t>
  </si>
  <si>
    <t>D1.25</t>
  </si>
  <si>
    <t>D1.26</t>
  </si>
  <si>
    <t>D1.27</t>
  </si>
  <si>
    <t>Allow for initial condition assessment of defects and recommend solution for repairs to existing factory buildings (&lt;40 000m2 combined roof areas).</t>
  </si>
  <si>
    <t>PROJECT -  ES/23/ROOF/01</t>
  </si>
  <si>
    <t>Mark-up on item E1.7 for Contractor's administrative cost and profit (state % and extend as an amount)</t>
  </si>
  <si>
    <t>D1.28</t>
  </si>
  <si>
    <t>D1.29</t>
  </si>
  <si>
    <t>2x ton drop-side LDV</t>
  </si>
  <si>
    <t>Foreman/ Supervisor</t>
  </si>
  <si>
    <t xml:space="preserve">6 x General Workers </t>
  </si>
  <si>
    <t>General Workers (3No.)</t>
  </si>
  <si>
    <t>Carry out inspections and maintenance and forward condition report for the entire roof at AE1</t>
  </si>
  <si>
    <t>Carry out inspections and maintenance and forward condition report for the entire roof at AE4 and AW4</t>
  </si>
  <si>
    <t>Carry out inspections and maintenance and forward condition report for the entire roof at AE6 and AW8/9</t>
  </si>
  <si>
    <t>Carry out inspections and maintenance and forward condition report for the entire roof at BW1, BW2 &amp; BW3</t>
  </si>
  <si>
    <t>Carry out inspections and maintenance and forward condition report for the entire roof at BE2,BE4, BE5&amp;6</t>
  </si>
  <si>
    <t>Carry out inspections and maintenance and forward condition report for the entire roof at CE1 and CW1</t>
  </si>
  <si>
    <t>Carry out inspections and maintenance and forward condition report for the entire roof at C2</t>
  </si>
  <si>
    <t>Carry out inspections and maintenance and forward condition report for the entire roof at Sundale Dairy</t>
  </si>
  <si>
    <t xml:space="preserve"> Carry out inspections and maintenance and forward condition report for the entire roof HE1</t>
  </si>
  <si>
    <t>Carry out inspections and maintenance and forward condition report for the entire roof HS1</t>
  </si>
  <si>
    <t>Carry out inspections and maintenance and forward condition report for the entire roof Techniplus</t>
  </si>
  <si>
    <t>Carry out inspections and maintenance and forward condition report for the entire roof D-Fence</t>
  </si>
  <si>
    <t>Carry out inspections and maintenance and forward condition report for the entire roof MSC</t>
  </si>
  <si>
    <t>Carry out inspections and maintenance and forward condition report for the entire roof Automould</t>
  </si>
  <si>
    <t>Carry out inspections and maintenance and forward condition report for the entire roof VDS</t>
  </si>
  <si>
    <t>Carry out inspections and maintenance and forward condition report for the entire roof Admin Building 1 &amp; 2</t>
  </si>
  <si>
    <t>Carry out inspections and maintenance and forward condition report for the entire roof Transport Building</t>
  </si>
  <si>
    <t>Carry out inspections and maintenance and forward condition report for the entire roof HQ Building + Pavillion</t>
  </si>
  <si>
    <t>Carry out inspections and maintenance and forward condition report for the entire roof Mariculture Workshops</t>
  </si>
  <si>
    <t>Carry out inspections and maintenance and forward condition report for the entire roof Maintenance Workshops</t>
  </si>
  <si>
    <t>D1.30</t>
  </si>
  <si>
    <t>Carry out inspections and maintenance and forward condition report for the entire roof Horticulture Workshop</t>
  </si>
  <si>
    <t>Carry out inspections and maintenance and forward condition report for the entire roof EW1</t>
  </si>
  <si>
    <t>Carry out inspections and maintenance and forward condition report for the entire roof HW1</t>
  </si>
  <si>
    <t>Carry out inspections and maintenance and forward condition report for the entire roof IW9</t>
  </si>
  <si>
    <t>Carry out inspections and maintenance and forward condition report for the entire roof Yekani</t>
  </si>
  <si>
    <t>Carry out inspections and maintenance and forward condition report for the entire roof Incubator Facility</t>
  </si>
  <si>
    <t>Carry out inspections and maintenance and forward condition report for the entire roof STP</t>
  </si>
  <si>
    <t>D1.31</t>
  </si>
  <si>
    <t>Carry out inspections and maintenance and forward condition report for the entire roof Data Center</t>
  </si>
  <si>
    <t>Carry out inspections and maintenance and forward condition report for the entire roof FE1 and FW1</t>
  </si>
  <si>
    <t>Carry out inspections and maintenance and forward condition report for the entire roof AE11</t>
  </si>
  <si>
    <t>Carry out inspections and maintenance and forward condition report for the entire roof Conference center</t>
  </si>
  <si>
    <t>D1.32</t>
  </si>
  <si>
    <t>D1.33</t>
  </si>
  <si>
    <t>Provide an amount of R700 000.00  (Seven Hundred Thousand Rand)  for repairs and replacements of roof sheets GR7 and/or Ziptec coil)  as and when required by the Employer (ELIDZ)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</si>
</sst>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43" formatCode="_-* #,##0.00_-;\-* #,##0.00_-;_-* &quot;-&quot;??_-;_-@_-"/>
    <numFmt numFmtId="164" formatCode="_(&quot;$&quot;* #,##0.00_);_(&quot;$&quot;* \(#,##0.00\);_(&quot;$&quot;* &quot;-&quot;??_);_(@_)"/>
    <numFmt numFmtId="165" formatCode="_ &quot;R&quot;\ * #,##0.00_ ;_ &quot;R&quot;\ * \-#,##0.00_ ;_ &quot;R&quot;\ * &quot;-&quot;??_ ;_ @_ "/>
    <numFmt numFmtId="166" formatCode="_ * #,##0.00_ ;_ * \-#,##0.00_ ;_ * &quot;-&quot;??_ ;_ @_ "/>
  </numFmts>
  <fonts count="27" x14ac:knownFonts="1">
    <font>
      <sz val="11"/>
      <color theme="1"/>
      <name val="Calibri"/>
      <family val="2"/>
      <scheme val="minor"/>
    </font>
    <font>
      <sz val="10"/>
      <name val="Times New Roman"/>
      <family val="1"/>
    </font>
    <font>
      <sz val="11"/>
      <color theme="1"/>
      <name val="Calibri"/>
      <family val="2"/>
      <scheme val="minor"/>
    </font>
    <font>
      <b/>
      <sz val="12"/>
      <color theme="1"/>
      <name val="Arial Narrow"/>
      <family val="2"/>
    </font>
    <font>
      <sz val="12"/>
      <color theme="1"/>
      <name val="Arial Narrow"/>
      <family val="2"/>
    </font>
    <font>
      <sz val="11"/>
      <color theme="1"/>
      <name val="Arial Narrow"/>
      <family val="2"/>
    </font>
    <font>
      <b/>
      <sz val="10"/>
      <name val="Arial Narrow"/>
      <family val="2"/>
    </font>
    <font>
      <sz val="10"/>
      <color theme="0"/>
      <name val="Arial Narrow"/>
      <family val="2"/>
    </font>
    <font>
      <sz val="10"/>
      <name val="Arial Narrow"/>
      <family val="2"/>
    </font>
    <font>
      <sz val="10"/>
      <color rgb="FFFF0000"/>
      <name val="Arial Narrow"/>
      <family val="2"/>
    </font>
    <font>
      <b/>
      <u/>
      <sz val="10"/>
      <name val="Arial Narrow"/>
      <family val="2"/>
    </font>
    <font>
      <sz val="10"/>
      <color rgb="FF0070C0"/>
      <name val="Arial Narrow"/>
      <family val="2"/>
    </font>
    <font>
      <b/>
      <sz val="10"/>
      <name val="Arial"/>
      <family val="2"/>
    </font>
    <font>
      <b/>
      <sz val="10"/>
      <color rgb="FF0070C0"/>
      <name val="Arial Narrow"/>
      <family val="2"/>
    </font>
    <font>
      <sz val="10"/>
      <name val="Arial"/>
      <family val="2"/>
    </font>
    <font>
      <sz val="10"/>
      <name val="Arial"/>
      <family val="2"/>
    </font>
    <font>
      <b/>
      <sz val="10"/>
      <color theme="0"/>
      <name val="Arial Narrow"/>
      <family val="2"/>
    </font>
    <font>
      <sz val="8"/>
      <name val="Calibri"/>
      <family val="2"/>
      <scheme val="minor"/>
    </font>
    <font>
      <b/>
      <sz val="9"/>
      <name val="Arial"/>
      <family val="2"/>
    </font>
    <font>
      <sz val="9"/>
      <name val="Arial"/>
      <family val="2"/>
    </font>
    <font>
      <b/>
      <u/>
      <sz val="9"/>
      <name val="Arial"/>
      <family val="2"/>
    </font>
    <font>
      <b/>
      <sz val="9"/>
      <color rgb="FFFF0000"/>
      <name val="Arial"/>
      <family val="2"/>
    </font>
    <font>
      <sz val="9"/>
      <color rgb="FFFF0000"/>
      <name val="Arial"/>
      <family val="2"/>
    </font>
    <font>
      <b/>
      <sz val="9"/>
      <color theme="1"/>
      <name val="Arial"/>
      <family val="2"/>
    </font>
    <font>
      <sz val="9"/>
      <color theme="1"/>
      <name val="Arial"/>
      <family val="2"/>
    </font>
    <font>
      <i/>
      <sz val="9"/>
      <name val="Arial"/>
      <family val="2"/>
    </font>
    <font>
      <u/>
      <sz val="9"/>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right/>
      <top/>
      <bottom style="thick">
        <color indexed="64"/>
      </bottom>
      <diagonal/>
    </border>
    <border>
      <left/>
      <right/>
      <top/>
      <bottom style="double">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thick">
        <color indexed="64"/>
      </bottom>
      <diagonal/>
    </border>
    <border>
      <left/>
      <right style="thin">
        <color indexed="64"/>
      </right>
      <top style="thick">
        <color indexed="64"/>
      </top>
      <bottom style="double">
        <color indexed="64"/>
      </bottom>
      <diagonal/>
    </border>
    <border>
      <left/>
      <right style="thin">
        <color indexed="64"/>
      </right>
      <top/>
      <bottom style="double">
        <color indexed="64"/>
      </bottom>
      <diagonal/>
    </border>
    <border>
      <left/>
      <right/>
      <top/>
      <bottom style="dott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ck">
        <color indexed="64"/>
      </bottom>
      <diagonal/>
    </border>
    <border>
      <left style="thin">
        <color indexed="64"/>
      </left>
      <right style="medium">
        <color indexed="64"/>
      </right>
      <top/>
      <bottom style="thick">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2">
    <xf numFmtId="0" fontId="0" fillId="0" borderId="0"/>
    <xf numFmtId="0" fontId="1" fillId="0" borderId="0"/>
    <xf numFmtId="43"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14" fillId="0" borderId="0"/>
    <xf numFmtId="165" fontId="14" fillId="0" borderId="0" applyFont="0" applyFill="0" applyBorder="0" applyAlignment="0" applyProtection="0"/>
    <xf numFmtId="0" fontId="14" fillId="0" borderId="0"/>
    <xf numFmtId="165"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cellStyleXfs>
  <cellXfs count="194">
    <xf numFmtId="0" fontId="0" fillId="0" borderId="0" xfId="0"/>
    <xf numFmtId="0" fontId="5" fillId="0" borderId="0" xfId="0" applyFont="1" applyAlignment="1">
      <alignment horizontal="left"/>
    </xf>
    <xf numFmtId="0" fontId="4" fillId="0" borderId="0" xfId="0" applyFont="1" applyAlignment="1">
      <alignment horizontal="left"/>
    </xf>
    <xf numFmtId="0" fontId="5" fillId="0" borderId="0" xfId="0" applyFont="1" applyAlignment="1">
      <alignment horizontal="center"/>
    </xf>
    <xf numFmtId="0" fontId="4" fillId="0" borderId="0" xfId="0" applyFont="1"/>
    <xf numFmtId="0" fontId="6" fillId="0" borderId="0" xfId="0" applyFont="1"/>
    <xf numFmtId="0" fontId="8" fillId="0" borderId="0" xfId="0" applyFont="1"/>
    <xf numFmtId="0" fontId="6" fillId="0" borderId="0" xfId="0" applyFont="1" applyAlignment="1">
      <alignment vertical="center"/>
    </xf>
    <xf numFmtId="0" fontId="8" fillId="0" borderId="0" xfId="0" applyFont="1" applyAlignment="1">
      <alignment vertical="center"/>
    </xf>
    <xf numFmtId="0" fontId="10" fillId="0" borderId="0" xfId="0" applyFont="1"/>
    <xf numFmtId="0" fontId="8" fillId="0" borderId="0" xfId="0" applyFont="1" applyAlignment="1">
      <alignment horizontal="left"/>
    </xf>
    <xf numFmtId="0" fontId="11" fillId="0" borderId="10" xfId="0" applyFont="1" applyBorder="1"/>
    <xf numFmtId="15" fontId="8" fillId="0" borderId="0" xfId="0" applyNumberFormat="1" applyFont="1" applyAlignment="1">
      <alignment horizontal="left"/>
    </xf>
    <xf numFmtId="0" fontId="8" fillId="0" borderId="0" xfId="0" applyFont="1" applyAlignment="1">
      <alignment horizontal="left" vertical="center"/>
    </xf>
    <xf numFmtId="0" fontId="8" fillId="0" borderId="13" xfId="0" applyFont="1" applyBorder="1" applyAlignment="1">
      <alignment horizontal="center"/>
    </xf>
    <xf numFmtId="0" fontId="8" fillId="0" borderId="13" xfId="0" applyFont="1" applyBorder="1"/>
    <xf numFmtId="0" fontId="6" fillId="0" borderId="13" xfId="0" applyFont="1" applyBorder="1"/>
    <xf numFmtId="0" fontId="13" fillId="0" borderId="0" xfId="0" applyFont="1"/>
    <xf numFmtId="0" fontId="11" fillId="0" borderId="0" xfId="0" applyFont="1"/>
    <xf numFmtId="0" fontId="11" fillId="0" borderId="0" xfId="0" applyFont="1" applyAlignment="1">
      <alignment horizontal="left"/>
    </xf>
    <xf numFmtId="0" fontId="6" fillId="0" borderId="0" xfId="0" applyFont="1" applyAlignment="1">
      <alignment horizontal="center"/>
    </xf>
    <xf numFmtId="43" fontId="4" fillId="0" borderId="0" xfId="2" applyFont="1" applyAlignment="1">
      <alignment horizontal="center" vertical="center"/>
    </xf>
    <xf numFmtId="0" fontId="8" fillId="0" borderId="0" xfId="8" applyFont="1"/>
    <xf numFmtId="165" fontId="8" fillId="0" borderId="0" xfId="9" applyFont="1"/>
    <xf numFmtId="165" fontId="7" fillId="2" borderId="0" xfId="9" applyFont="1" applyFill="1" applyBorder="1"/>
    <xf numFmtId="165" fontId="7" fillId="2" borderId="0" xfId="9" applyFont="1" applyFill="1" applyBorder="1" applyAlignment="1">
      <alignment horizontal="center"/>
    </xf>
    <xf numFmtId="0" fontId="6" fillId="0" borderId="0" xfId="8" applyFont="1"/>
    <xf numFmtId="165" fontId="16" fillId="2" borderId="0" xfId="9" applyFont="1" applyFill="1" applyBorder="1"/>
    <xf numFmtId="166" fontId="8" fillId="0" borderId="0" xfId="8" applyNumberFormat="1" applyFont="1"/>
    <xf numFmtId="165" fontId="9" fillId="0" borderId="0" xfId="9" applyFont="1"/>
    <xf numFmtId="0" fontId="8" fillId="0" borderId="25" xfId="8" applyFont="1" applyBorder="1"/>
    <xf numFmtId="0" fontId="6" fillId="0" borderId="0" xfId="8" applyFont="1" applyAlignment="1">
      <alignment horizontal="right"/>
    </xf>
    <xf numFmtId="0" fontId="3" fillId="0" borderId="0" xfId="0" applyFont="1"/>
    <xf numFmtId="43" fontId="5" fillId="0" borderId="0" xfId="2" applyFont="1" applyAlignment="1">
      <alignment horizontal="center"/>
    </xf>
    <xf numFmtId="0" fontId="18" fillId="3" borderId="11" xfId="8" applyFont="1" applyFill="1" applyBorder="1"/>
    <xf numFmtId="0" fontId="18" fillId="3" borderId="12" xfId="8" applyFont="1" applyFill="1" applyBorder="1"/>
    <xf numFmtId="0" fontId="19" fillId="3" borderId="12" xfId="8" applyFont="1" applyFill="1" applyBorder="1"/>
    <xf numFmtId="165" fontId="18" fillId="3" borderId="31" xfId="9" applyFont="1" applyFill="1" applyBorder="1" applyAlignment="1">
      <alignment horizontal="center" vertical="center"/>
    </xf>
    <xf numFmtId="0" fontId="19" fillId="0" borderId="44" xfId="8" applyFont="1" applyBorder="1"/>
    <xf numFmtId="0" fontId="19" fillId="0" borderId="13" xfId="8" applyFont="1" applyBorder="1"/>
    <xf numFmtId="165" fontId="19" fillId="0" borderId="35" xfId="9" applyFont="1" applyBorder="1"/>
    <xf numFmtId="0" fontId="20" fillId="0" borderId="44" xfId="8" applyFont="1" applyBorder="1"/>
    <xf numFmtId="0" fontId="20" fillId="0" borderId="13" xfId="8" applyFont="1" applyBorder="1"/>
    <xf numFmtId="165" fontId="20" fillId="0" borderId="35" xfId="9" applyFont="1" applyBorder="1"/>
    <xf numFmtId="165" fontId="19" fillId="0" borderId="13" xfId="8" applyNumberFormat="1" applyFont="1" applyBorder="1"/>
    <xf numFmtId="0" fontId="19" fillId="0" borderId="44" xfId="8" applyFont="1" applyBorder="1" applyAlignment="1">
      <alignment vertical="top" wrapText="1"/>
    </xf>
    <xf numFmtId="0" fontId="19" fillId="0" borderId="13" xfId="8" applyFont="1" applyBorder="1" applyAlignment="1">
      <alignment vertical="top"/>
    </xf>
    <xf numFmtId="0" fontId="19" fillId="0" borderId="13" xfId="8" applyFont="1" applyBorder="1" applyAlignment="1">
      <alignment vertical="top" wrapText="1"/>
    </xf>
    <xf numFmtId="165" fontId="19" fillId="0" borderId="35" xfId="9" applyFont="1" applyFill="1" applyBorder="1"/>
    <xf numFmtId="0" fontId="19" fillId="0" borderId="14" xfId="8" applyFont="1" applyBorder="1" applyAlignment="1">
      <alignment vertical="top" wrapText="1"/>
    </xf>
    <xf numFmtId="0" fontId="19" fillId="0" borderId="3" xfId="8" applyFont="1" applyBorder="1" applyAlignment="1">
      <alignment vertical="top"/>
    </xf>
    <xf numFmtId="0" fontId="19" fillId="0" borderId="3" xfId="8" applyFont="1" applyBorder="1" applyAlignment="1">
      <alignment vertical="top" wrapText="1"/>
    </xf>
    <xf numFmtId="165" fontId="19" fillId="0" borderId="5" xfId="8" applyNumberFormat="1" applyFont="1" applyBorder="1"/>
    <xf numFmtId="165" fontId="19" fillId="0" borderId="39" xfId="9" applyFont="1" applyFill="1" applyBorder="1"/>
    <xf numFmtId="0" fontId="19" fillId="0" borderId="45" xfId="8" applyFont="1" applyBorder="1"/>
    <xf numFmtId="0" fontId="19" fillId="0" borderId="19" xfId="8" applyFont="1" applyBorder="1"/>
    <xf numFmtId="0" fontId="18" fillId="0" borderId="20" xfId="8" applyFont="1" applyBorder="1"/>
    <xf numFmtId="165" fontId="19" fillId="0" borderId="38" xfId="9" applyFont="1" applyFill="1" applyBorder="1"/>
    <xf numFmtId="0" fontId="18" fillId="0" borderId="6" xfId="8" applyFont="1" applyBorder="1"/>
    <xf numFmtId="0" fontId="18" fillId="0" borderId="7" xfId="8" applyFont="1" applyBorder="1"/>
    <xf numFmtId="0" fontId="18" fillId="0" borderId="21" xfId="8" applyFont="1" applyBorder="1"/>
    <xf numFmtId="165" fontId="18" fillId="0" borderId="21" xfId="8" applyNumberFormat="1" applyFont="1" applyBorder="1"/>
    <xf numFmtId="165" fontId="18" fillId="0" borderId="33" xfId="9" applyFont="1" applyBorder="1"/>
    <xf numFmtId="0" fontId="18" fillId="0" borderId="2" xfId="8" applyFont="1" applyBorder="1"/>
    <xf numFmtId="0" fontId="18" fillId="0" borderId="0" xfId="8" applyFont="1"/>
    <xf numFmtId="0" fontId="18" fillId="0" borderId="16" xfId="8" applyFont="1" applyBorder="1"/>
    <xf numFmtId="44" fontId="18" fillId="0" borderId="33" xfId="9" applyNumberFormat="1" applyFont="1" applyBorder="1"/>
    <xf numFmtId="0" fontId="18" fillId="0" borderId="9" xfId="8" applyFont="1" applyBorder="1"/>
    <xf numFmtId="0" fontId="18" fillId="0" borderId="10" xfId="8" applyFont="1" applyBorder="1"/>
    <xf numFmtId="0" fontId="18" fillId="0" borderId="43" xfId="8" applyFont="1" applyBorder="1"/>
    <xf numFmtId="9" fontId="21" fillId="0" borderId="16" xfId="10" applyFont="1" applyBorder="1"/>
    <xf numFmtId="165" fontId="18" fillId="0" borderId="16" xfId="8" applyNumberFormat="1" applyFont="1" applyBorder="1"/>
    <xf numFmtId="0" fontId="18" fillId="0" borderId="46" xfId="8" applyFont="1" applyBorder="1"/>
    <xf numFmtId="0" fontId="19" fillId="0" borderId="17" xfId="8" applyFont="1" applyBorder="1"/>
    <xf numFmtId="9" fontId="22" fillId="0" borderId="22" xfId="10" applyFont="1" applyBorder="1"/>
    <xf numFmtId="165" fontId="19" fillId="0" borderId="22" xfId="8" applyNumberFormat="1" applyFont="1" applyBorder="1"/>
    <xf numFmtId="165" fontId="19" fillId="0" borderId="47" xfId="9" applyFont="1" applyBorder="1"/>
    <xf numFmtId="0" fontId="18" fillId="0" borderId="48" xfId="8" applyFont="1" applyBorder="1"/>
    <xf numFmtId="0" fontId="18" fillId="0" borderId="18" xfId="8" applyFont="1" applyBorder="1"/>
    <xf numFmtId="0" fontId="18" fillId="0" borderId="23" xfId="8" applyFont="1" applyBorder="1"/>
    <xf numFmtId="166" fontId="18" fillId="0" borderId="24" xfId="8" applyNumberFormat="1" applyFont="1" applyBorder="1"/>
    <xf numFmtId="165" fontId="18" fillId="0" borderId="49" xfId="9" applyFont="1" applyBorder="1"/>
    <xf numFmtId="0" fontId="23" fillId="0" borderId="6" xfId="0" applyFont="1" applyBorder="1" applyAlignment="1">
      <alignment horizontal="left"/>
    </xf>
    <xf numFmtId="0" fontId="23" fillId="0" borderId="7" xfId="0" applyFont="1" applyBorder="1" applyAlignment="1">
      <alignment horizontal="left"/>
    </xf>
    <xf numFmtId="0" fontId="24" fillId="0" borderId="7" xfId="0" applyFont="1" applyBorder="1" applyAlignment="1">
      <alignment horizontal="left"/>
    </xf>
    <xf numFmtId="0" fontId="24" fillId="0" borderId="7" xfId="0" applyFont="1" applyBorder="1" applyAlignment="1">
      <alignment horizontal="center"/>
    </xf>
    <xf numFmtId="0" fontId="23" fillId="0" borderId="2" xfId="0" applyFont="1" applyBorder="1" applyAlignment="1">
      <alignment horizontal="left"/>
    </xf>
    <xf numFmtId="0" fontId="23" fillId="2" borderId="0" xfId="0" applyFont="1" applyFill="1" applyAlignment="1">
      <alignment horizontal="left"/>
    </xf>
    <xf numFmtId="0" fontId="24" fillId="0" borderId="0" xfId="0" applyFont="1" applyAlignment="1">
      <alignment horizontal="left"/>
    </xf>
    <xf numFmtId="0" fontId="24" fillId="0" borderId="0" xfId="0" applyFont="1" applyAlignment="1">
      <alignment horizontal="center"/>
    </xf>
    <xf numFmtId="43" fontId="24" fillId="0" borderId="0" xfId="2" applyFont="1" applyBorder="1" applyAlignment="1">
      <alignment horizontal="center"/>
    </xf>
    <xf numFmtId="0" fontId="23" fillId="0" borderId="0" xfId="0" applyFont="1" applyAlignment="1">
      <alignment horizontal="left"/>
    </xf>
    <xf numFmtId="0" fontId="24" fillId="0" borderId="2" xfId="0" applyFont="1" applyBorder="1" applyAlignment="1">
      <alignment horizontal="left"/>
    </xf>
    <xf numFmtId="0" fontId="18" fillId="0" borderId="11" xfId="0" applyFont="1" applyBorder="1" applyAlignment="1">
      <alignment horizontal="center"/>
    </xf>
    <xf numFmtId="0" fontId="18" fillId="0" borderId="28" xfId="0" applyFont="1" applyBorder="1" applyAlignment="1">
      <alignment horizontal="center"/>
    </xf>
    <xf numFmtId="0" fontId="18" fillId="0" borderId="12" xfId="0" applyFont="1" applyBorder="1" applyAlignment="1">
      <alignment horizontal="center"/>
    </xf>
    <xf numFmtId="4" fontId="18" fillId="0" borderId="12" xfId="0" applyNumberFormat="1" applyFont="1" applyBorder="1" applyAlignment="1">
      <alignment horizontal="center"/>
    </xf>
    <xf numFmtId="43" fontId="18" fillId="0" borderId="31" xfId="2" applyFont="1" applyBorder="1" applyAlignment="1">
      <alignment horizontal="center"/>
    </xf>
    <xf numFmtId="0" fontId="19" fillId="0" borderId="14" xfId="0" applyFont="1" applyBorder="1" applyAlignment="1">
      <alignment horizontal="left"/>
    </xf>
    <xf numFmtId="0" fontId="19" fillId="0" borderId="5" xfId="0" applyFont="1" applyBorder="1" applyAlignment="1">
      <alignment horizontal="left"/>
    </xf>
    <xf numFmtId="0" fontId="19" fillId="0" borderId="3" xfId="0" applyFont="1" applyBorder="1" applyAlignment="1">
      <alignment horizontal="left"/>
    </xf>
    <xf numFmtId="0" fontId="19" fillId="0" borderId="0" xfId="0" applyFont="1" applyAlignment="1">
      <alignment horizontal="center"/>
    </xf>
    <xf numFmtId="0" fontId="19" fillId="0" borderId="3" xfId="0" applyFont="1" applyBorder="1" applyAlignment="1">
      <alignment horizontal="center"/>
    </xf>
    <xf numFmtId="4" fontId="19" fillId="0" borderId="0" xfId="0" applyNumberFormat="1" applyFont="1" applyAlignment="1">
      <alignment horizontal="center"/>
    </xf>
    <xf numFmtId="43" fontId="19" fillId="0" borderId="39" xfId="2" applyFont="1" applyBorder="1" applyAlignment="1">
      <alignment horizontal="center"/>
    </xf>
    <xf numFmtId="0" fontId="18" fillId="0" borderId="2" xfId="0" applyFont="1" applyBorder="1" applyAlignment="1">
      <alignment horizontal="left"/>
    </xf>
    <xf numFmtId="0" fontId="19" fillId="0" borderId="1" xfId="0" applyFont="1" applyBorder="1" applyAlignment="1">
      <alignment horizontal="left" wrapText="1"/>
    </xf>
    <xf numFmtId="0" fontId="18" fillId="0" borderId="16" xfId="0" applyFont="1" applyBorder="1" applyAlignment="1">
      <alignment horizontal="left"/>
    </xf>
    <xf numFmtId="0" fontId="19" fillId="0" borderId="1" xfId="0" applyFont="1" applyBorder="1" applyAlignment="1">
      <alignment horizontal="center"/>
    </xf>
    <xf numFmtId="43" fontId="19" fillId="0" borderId="40" xfId="2" applyFont="1" applyBorder="1" applyAlignment="1">
      <alignment horizontal="center"/>
    </xf>
    <xf numFmtId="0" fontId="18" fillId="0" borderId="15" xfId="0" applyFont="1" applyBorder="1" applyAlignment="1">
      <alignment horizontal="left"/>
    </xf>
    <xf numFmtId="0" fontId="18" fillId="0" borderId="1" xfId="0" applyFont="1" applyBorder="1" applyAlignment="1">
      <alignment horizontal="left"/>
    </xf>
    <xf numFmtId="0" fontId="18" fillId="0" borderId="0" xfId="0" applyFont="1" applyAlignment="1">
      <alignment horizontal="center"/>
    </xf>
    <xf numFmtId="0" fontId="18" fillId="0" borderId="1" xfId="0" applyFont="1" applyBorder="1" applyAlignment="1">
      <alignment horizontal="center"/>
    </xf>
    <xf numFmtId="4" fontId="18" fillId="0" borderId="0" xfId="0" applyNumberFormat="1" applyFont="1" applyAlignment="1">
      <alignment horizontal="center"/>
    </xf>
    <xf numFmtId="43" fontId="18" fillId="0" borderId="40" xfId="2" applyFont="1" applyBorder="1" applyAlignment="1">
      <alignment horizontal="center"/>
    </xf>
    <xf numFmtId="0" fontId="19" fillId="0" borderId="15" xfId="0" applyFont="1" applyBorder="1" applyAlignment="1">
      <alignment horizontal="left"/>
    </xf>
    <xf numFmtId="0" fontId="19" fillId="0" borderId="16" xfId="0" applyFont="1" applyBorder="1" applyAlignment="1">
      <alignment horizontal="left"/>
    </xf>
    <xf numFmtId="0" fontId="19" fillId="0" borderId="16" xfId="0" applyFont="1" applyBorder="1" applyAlignment="1">
      <alignment horizontal="left" wrapText="1"/>
    </xf>
    <xf numFmtId="0" fontId="19" fillId="0" borderId="1" xfId="0" applyFont="1" applyBorder="1" applyAlignment="1">
      <alignment horizontal="left"/>
    </xf>
    <xf numFmtId="0" fontId="18" fillId="0" borderId="1" xfId="0" applyFont="1" applyBorder="1" applyAlignment="1">
      <alignment horizontal="left" wrapText="1"/>
    </xf>
    <xf numFmtId="43" fontId="19" fillId="0" borderId="41" xfId="2" applyFont="1" applyBorder="1" applyAlignment="1">
      <alignment horizontal="center"/>
    </xf>
    <xf numFmtId="0" fontId="18" fillId="0" borderId="8" xfId="0" applyFont="1" applyBorder="1" applyAlignment="1">
      <alignment horizontal="left"/>
    </xf>
    <xf numFmtId="0" fontId="23" fillId="0" borderId="7" xfId="0" applyFont="1" applyBorder="1"/>
    <xf numFmtId="0" fontId="24" fillId="0" borderId="7" xfId="0" applyFont="1" applyBorder="1"/>
    <xf numFmtId="43" fontId="24" fillId="0" borderId="7" xfId="2" applyFont="1" applyBorder="1" applyAlignment="1">
      <alignment horizontal="center" vertical="center"/>
    </xf>
    <xf numFmtId="0" fontId="23" fillId="0" borderId="0" xfId="0" applyFont="1"/>
    <xf numFmtId="0" fontId="24" fillId="0" borderId="0" xfId="0" applyFont="1"/>
    <xf numFmtId="43" fontId="24" fillId="0" borderId="0" xfId="2" applyFont="1" applyBorder="1" applyAlignment="1">
      <alignment horizontal="center" vertical="center"/>
    </xf>
    <xf numFmtId="0" fontId="18" fillId="0" borderId="29" xfId="0" applyFont="1" applyBorder="1" applyAlignment="1">
      <alignment horizontal="left"/>
    </xf>
    <xf numFmtId="43" fontId="18" fillId="0" borderId="12" xfId="2" applyFont="1" applyBorder="1" applyAlignment="1">
      <alignment horizontal="center"/>
    </xf>
    <xf numFmtId="0" fontId="18" fillId="0" borderId="3" xfId="0" applyFont="1" applyBorder="1" applyAlignment="1">
      <alignment horizontal="center"/>
    </xf>
    <xf numFmtId="0" fontId="18" fillId="0" borderId="3" xfId="0" applyFont="1" applyBorder="1" applyAlignment="1">
      <alignment horizontal="justify"/>
    </xf>
    <xf numFmtId="43" fontId="19" fillId="0" borderId="4" xfId="2" applyFont="1" applyBorder="1" applyAlignment="1">
      <alignment horizontal="center"/>
    </xf>
    <xf numFmtId="43" fontId="19" fillId="0" borderId="3" xfId="2" applyFont="1" applyBorder="1" applyAlignment="1">
      <alignment horizontal="center"/>
    </xf>
    <xf numFmtId="43" fontId="19" fillId="0" borderId="32" xfId="2" applyFont="1" applyBorder="1" applyAlignment="1">
      <alignment horizontal="center"/>
    </xf>
    <xf numFmtId="0" fontId="18" fillId="0" borderId="1" xfId="0" applyFont="1" applyBorder="1" applyAlignment="1">
      <alignment horizontal="justify"/>
    </xf>
    <xf numFmtId="43" fontId="19" fillId="0" borderId="0" xfId="2" applyFont="1" applyBorder="1" applyAlignment="1">
      <alignment horizontal="center"/>
    </xf>
    <xf numFmtId="43" fontId="19" fillId="0" borderId="1" xfId="2" applyFont="1" applyBorder="1" applyAlignment="1">
      <alignment horizontal="center"/>
    </xf>
    <xf numFmtId="43" fontId="19" fillId="0" borderId="33" xfId="2" applyFont="1" applyBorder="1" applyAlignment="1">
      <alignment horizontal="center"/>
    </xf>
    <xf numFmtId="43" fontId="18" fillId="0" borderId="0" xfId="2" applyFont="1" applyBorder="1" applyAlignment="1">
      <alignment horizontal="center"/>
    </xf>
    <xf numFmtId="43" fontId="18" fillId="0" borderId="1" xfId="2" applyFont="1" applyBorder="1" applyAlignment="1">
      <alignment horizontal="center"/>
    </xf>
    <xf numFmtId="43" fontId="18" fillId="0" borderId="33" xfId="2" applyFont="1" applyBorder="1" applyAlignment="1">
      <alignment horizontal="center"/>
    </xf>
    <xf numFmtId="0" fontId="19" fillId="0" borderId="2" xfId="0" applyFont="1" applyBorder="1" applyAlignment="1">
      <alignment horizontal="left"/>
    </xf>
    <xf numFmtId="0" fontId="19" fillId="0" borderId="1" xfId="0" applyFont="1" applyBorder="1" applyAlignment="1">
      <alignment horizontal="justify" wrapText="1"/>
    </xf>
    <xf numFmtId="0" fontId="19" fillId="0" borderId="1" xfId="0" applyFont="1" applyBorder="1" applyAlignment="1">
      <alignment horizontal="justify" vertical="top"/>
    </xf>
    <xf numFmtId="0" fontId="19" fillId="0" borderId="1" xfId="0" applyFont="1" applyBorder="1" applyAlignment="1">
      <alignment horizontal="justify"/>
    </xf>
    <xf numFmtId="0" fontId="19" fillId="0" borderId="1" xfId="0" applyFont="1" applyBorder="1" applyAlignment="1">
      <alignment horizontal="center" wrapText="1"/>
    </xf>
    <xf numFmtId="10" fontId="19" fillId="0" borderId="1" xfId="11" applyNumberFormat="1" applyFont="1" applyBorder="1" applyAlignment="1">
      <alignment horizontal="center"/>
    </xf>
    <xf numFmtId="4" fontId="18" fillId="3" borderId="35" xfId="2" applyNumberFormat="1" applyFont="1" applyFill="1" applyBorder="1" applyAlignment="1">
      <alignment wrapText="1"/>
    </xf>
    <xf numFmtId="43" fontId="19" fillId="0" borderId="0" xfId="2" applyFont="1" applyFill="1" applyBorder="1" applyAlignment="1">
      <alignment horizontal="left"/>
    </xf>
    <xf numFmtId="43" fontId="19" fillId="0" borderId="1" xfId="2" applyFont="1" applyFill="1" applyBorder="1" applyAlignment="1">
      <alignment horizontal="left"/>
    </xf>
    <xf numFmtId="43" fontId="19" fillId="0" borderId="33" xfId="2" applyFont="1" applyFill="1" applyBorder="1" applyAlignment="1">
      <alignment horizontal="left"/>
    </xf>
    <xf numFmtId="0" fontId="18" fillId="0" borderId="0" xfId="0" applyFont="1" applyAlignment="1">
      <alignment horizontal="left"/>
    </xf>
    <xf numFmtId="0" fontId="19" fillId="0" borderId="0" xfId="0" applyFont="1" applyAlignment="1">
      <alignment horizontal="left" wrapText="1"/>
    </xf>
    <xf numFmtId="0" fontId="19" fillId="0" borderId="0" xfId="0" applyFont="1" applyAlignment="1">
      <alignment horizontal="left"/>
    </xf>
    <xf numFmtId="43" fontId="19" fillId="0" borderId="0" xfId="2" applyFont="1" applyBorder="1" applyAlignment="1">
      <alignment horizontal="left"/>
    </xf>
    <xf numFmtId="43" fontId="19" fillId="0" borderId="16" xfId="2" applyFont="1" applyBorder="1" applyAlignment="1">
      <alignment horizontal="left"/>
    </xf>
    <xf numFmtId="43" fontId="19" fillId="0" borderId="33" xfId="2" applyFont="1" applyBorder="1" applyAlignment="1">
      <alignment horizontal="left"/>
    </xf>
    <xf numFmtId="0" fontId="25" fillId="0" borderId="1" xfId="0" applyFont="1" applyBorder="1" applyAlignment="1">
      <alignment horizontal="justify"/>
    </xf>
    <xf numFmtId="43" fontId="19" fillId="0" borderId="1" xfId="2" applyFont="1" applyBorder="1" applyAlignment="1">
      <alignment horizontal="left"/>
    </xf>
    <xf numFmtId="0" fontId="26" fillId="0" borderId="1" xfId="0" applyFont="1" applyBorder="1" applyAlignment="1">
      <alignment horizontal="justify"/>
    </xf>
    <xf numFmtId="43" fontId="19" fillId="0" borderId="1" xfId="2" applyFont="1" applyFill="1" applyBorder="1" applyAlignment="1">
      <alignment horizontal="center"/>
    </xf>
    <xf numFmtId="0" fontId="19" fillId="0" borderId="30" xfId="0" applyFont="1" applyBorder="1" applyAlignment="1">
      <alignment horizontal="center"/>
    </xf>
    <xf numFmtId="4" fontId="18" fillId="3" borderId="38" xfId="2" applyNumberFormat="1" applyFont="1" applyFill="1" applyBorder="1" applyAlignment="1">
      <alignment wrapText="1"/>
    </xf>
    <xf numFmtId="44" fontId="18" fillId="0" borderId="42" xfId="9" applyNumberFormat="1" applyFont="1" applyBorder="1"/>
    <xf numFmtId="10" fontId="18" fillId="0" borderId="16" xfId="10" applyNumberFormat="1" applyFont="1" applyBorder="1" applyAlignment="1">
      <alignment horizontal="left" vertical="center"/>
    </xf>
    <xf numFmtId="10" fontId="18" fillId="0" borderId="43" xfId="10" applyNumberFormat="1" applyFont="1" applyBorder="1" applyAlignment="1">
      <alignment horizontal="left" vertical="center"/>
    </xf>
    <xf numFmtId="0" fontId="23" fillId="0" borderId="7" xfId="0" applyFont="1" applyBorder="1" applyAlignment="1">
      <alignment horizontal="center"/>
    </xf>
    <xf numFmtId="0" fontId="18" fillId="0" borderId="8" xfId="0" applyFont="1" applyBorder="1" applyAlignment="1">
      <alignment horizontal="left"/>
    </xf>
    <xf numFmtId="0" fontId="18" fillId="0" borderId="4" xfId="0" applyFont="1" applyBorder="1" applyAlignment="1">
      <alignment horizontal="left"/>
    </xf>
    <xf numFmtId="0" fontId="18" fillId="0" borderId="9" xfId="0" applyFont="1" applyBorder="1" applyAlignment="1">
      <alignment horizontal="left"/>
    </xf>
    <xf numFmtId="0" fontId="18" fillId="0" borderId="10" xfId="0" applyFont="1" applyBorder="1" applyAlignment="1">
      <alignment horizontal="left"/>
    </xf>
    <xf numFmtId="43" fontId="19" fillId="0" borderId="40" xfId="2" applyFont="1" applyBorder="1" applyAlignment="1">
      <alignment horizontal="center" wrapText="1"/>
    </xf>
    <xf numFmtId="43" fontId="19" fillId="0" borderId="42" xfId="2" applyFont="1" applyBorder="1" applyAlignment="1">
      <alignment horizontal="center" wrapText="1"/>
    </xf>
    <xf numFmtId="0" fontId="18" fillId="3" borderId="34" xfId="0" applyFont="1" applyFill="1" applyBorder="1" applyAlignment="1">
      <alignment horizontal="center"/>
    </xf>
    <xf numFmtId="0" fontId="18" fillId="3" borderId="27" xfId="0" applyFont="1" applyFill="1" applyBorder="1" applyAlignment="1">
      <alignment horizontal="center"/>
    </xf>
    <xf numFmtId="0" fontId="18" fillId="3" borderId="26" xfId="0" applyFont="1" applyFill="1" applyBorder="1" applyAlignment="1">
      <alignment horizontal="center"/>
    </xf>
    <xf numFmtId="0" fontId="18" fillId="3" borderId="36" xfId="0" applyFont="1" applyFill="1" applyBorder="1" applyAlignment="1">
      <alignment horizontal="center"/>
    </xf>
    <xf numFmtId="0" fontId="18" fillId="3" borderId="37" xfId="0" applyFont="1" applyFill="1" applyBorder="1" applyAlignment="1">
      <alignment horizontal="center"/>
    </xf>
    <xf numFmtId="0" fontId="18" fillId="3" borderId="20" xfId="0" applyFont="1" applyFill="1" applyBorder="1" applyAlignment="1">
      <alignment horizontal="center"/>
    </xf>
    <xf numFmtId="43" fontId="23" fillId="0" borderId="7" xfId="2" applyFont="1" applyBorder="1" applyAlignment="1">
      <alignment horizontal="center" vertical="center"/>
    </xf>
    <xf numFmtId="0" fontId="18" fillId="0" borderId="1" xfId="0" applyFont="1" applyBorder="1" applyAlignment="1">
      <alignment horizontal="left" wrapText="1"/>
    </xf>
    <xf numFmtId="0" fontId="8" fillId="0" borderId="13" xfId="0" applyFont="1" applyBorder="1" applyAlignment="1">
      <alignment horizontal="left"/>
    </xf>
    <xf numFmtId="0" fontId="0" fillId="0" borderId="13" xfId="0" applyBorder="1" applyAlignment="1">
      <alignment horizontal="left"/>
    </xf>
    <xf numFmtId="44" fontId="8" fillId="0" borderId="13" xfId="3" applyFont="1" applyBorder="1" applyAlignment="1">
      <alignment horizontal="center"/>
    </xf>
    <xf numFmtId="44" fontId="0" fillId="0" borderId="13" xfId="3" applyFont="1" applyBorder="1" applyAlignment="1">
      <alignment horizontal="center"/>
    </xf>
    <xf numFmtId="0" fontId="6" fillId="0" borderId="0" xfId="0" applyFont="1" applyAlignment="1">
      <alignment horizontal="center"/>
    </xf>
    <xf numFmtId="0" fontId="12" fillId="0" borderId="0" xfId="0" applyFont="1" applyAlignment="1">
      <alignment horizontal="center"/>
    </xf>
    <xf numFmtId="0" fontId="8" fillId="0" borderId="13" xfId="0" applyFont="1" applyBorder="1" applyAlignment="1">
      <alignment horizontal="center"/>
    </xf>
    <xf numFmtId="0" fontId="0" fillId="0" borderId="13" xfId="0" applyBorder="1" applyAlignment="1">
      <alignment horizontal="center"/>
    </xf>
    <xf numFmtId="165" fontId="6" fillId="0" borderId="13" xfId="0" applyNumberFormat="1" applyFont="1" applyBorder="1" applyAlignment="1">
      <alignment horizontal="center"/>
    </xf>
    <xf numFmtId="0" fontId="12" fillId="0" borderId="13" xfId="0" applyFont="1" applyBorder="1" applyAlignment="1">
      <alignment horizontal="center"/>
    </xf>
    <xf numFmtId="44" fontId="8" fillId="0" borderId="13" xfId="0" applyNumberFormat="1" applyFont="1" applyBorder="1" applyAlignment="1">
      <alignment horizontal="center"/>
    </xf>
  </cellXfs>
  <cellStyles count="12">
    <cellStyle name="Comma" xfId="2" builtinId="3"/>
    <cellStyle name="Currency" xfId="3" builtinId="4"/>
    <cellStyle name="Currency 2" xfId="7" xr:uid="{00000000-0005-0000-0000-000002000000}"/>
    <cellStyle name="Currency 2 2" xfId="4" xr:uid="{00000000-0005-0000-0000-000003000000}"/>
    <cellStyle name="Currency 3" xfId="9" xr:uid="{00000000-0005-0000-0000-000004000000}"/>
    <cellStyle name="Normal" xfId="0" builtinId="0"/>
    <cellStyle name="Normal 2" xfId="1" xr:uid="{00000000-0005-0000-0000-000006000000}"/>
    <cellStyle name="Normal 2 2" xfId="8" xr:uid="{00000000-0005-0000-0000-000007000000}"/>
    <cellStyle name="Normal 3" xfId="6" xr:uid="{00000000-0005-0000-0000-000008000000}"/>
    <cellStyle name="Percent" xfId="11" builtinId="5"/>
    <cellStyle name="Percent 2" xfId="10" xr:uid="{00000000-0005-0000-0000-00000A000000}"/>
    <cellStyle name="Percent 2 2" xfId="5"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127000</xdr:colOff>
      <xdr:row>0</xdr:row>
      <xdr:rowOff>254000</xdr:rowOff>
    </xdr:from>
    <xdr:to>
      <xdr:col>11</xdr:col>
      <xdr:colOff>6350</xdr:colOff>
      <xdr:row>6</xdr:row>
      <xdr:rowOff>69850</xdr:rowOff>
    </xdr:to>
    <xdr:pic>
      <xdr:nvPicPr>
        <xdr:cNvPr id="2" name="Picture 1">
          <a:extLst>
            <a:ext uri="{FF2B5EF4-FFF2-40B4-BE49-F238E27FC236}">
              <a16:creationId xmlns:a16="http://schemas.microsoft.com/office/drawing/2014/main" id="{218BEF7A-A3BC-4BA0-AA8D-9EC2E8D9E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550" y="165100"/>
          <a:ext cx="597535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127000</xdr:colOff>
      <xdr:row>36</xdr:row>
      <xdr:rowOff>508000</xdr:rowOff>
    </xdr:from>
    <xdr:to>
      <xdr:col>10</xdr:col>
      <xdr:colOff>152400</xdr:colOff>
      <xdr:row>44</xdr:row>
      <xdr:rowOff>120650</xdr:rowOff>
    </xdr:to>
    <xdr:pic>
      <xdr:nvPicPr>
        <xdr:cNvPr id="3" name="Picture 3">
          <a:extLst>
            <a:ext uri="{FF2B5EF4-FFF2-40B4-BE49-F238E27FC236}">
              <a16:creationId xmlns:a16="http://schemas.microsoft.com/office/drawing/2014/main" id="{0A5E2254-030D-4F61-B905-E907C233B4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87750" y="6115050"/>
          <a:ext cx="246380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508000</xdr:colOff>
      <xdr:row>41</xdr:row>
      <xdr:rowOff>76200</xdr:rowOff>
    </xdr:from>
    <xdr:to>
      <xdr:col>5</xdr:col>
      <xdr:colOff>76200</xdr:colOff>
      <xdr:row>44</xdr:row>
      <xdr:rowOff>107950</xdr:rowOff>
    </xdr:to>
    <xdr:pic>
      <xdr:nvPicPr>
        <xdr:cNvPr id="4" name="Picture 4">
          <a:extLst>
            <a:ext uri="{FF2B5EF4-FFF2-40B4-BE49-F238E27FC236}">
              <a16:creationId xmlns:a16="http://schemas.microsoft.com/office/drawing/2014/main" id="{4BAA4D48-866C-484C-9DDF-A34322A18CC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54150" y="6851650"/>
          <a:ext cx="1397000"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tabSelected="1" zoomScale="85" zoomScaleNormal="85" workbookViewId="0">
      <selection activeCell="H4" sqref="H4"/>
    </sheetView>
  </sheetViews>
  <sheetFormatPr defaultColWidth="8.7265625" defaultRowHeight="14" x14ac:dyDescent="0.3"/>
  <cols>
    <col min="1" max="2" width="8.7265625" style="1"/>
    <col min="3" max="3" width="60.453125" style="1" customWidth="1"/>
    <col min="4" max="6" width="13.1796875" style="3" customWidth="1"/>
    <col min="7" max="7" width="13.1796875" style="33" customWidth="1"/>
    <col min="8" max="16384" width="8.7265625" style="1"/>
  </cols>
  <sheetData>
    <row r="1" spans="1:7" x14ac:dyDescent="0.3">
      <c r="A1" s="82" t="s">
        <v>232</v>
      </c>
      <c r="B1" s="83"/>
      <c r="C1" s="84"/>
      <c r="D1" s="85"/>
      <c r="E1" s="85"/>
      <c r="F1" s="168" t="s">
        <v>0</v>
      </c>
      <c r="G1" s="168"/>
    </row>
    <row r="2" spans="1:7" x14ac:dyDescent="0.3">
      <c r="A2" s="86" t="s">
        <v>239</v>
      </c>
      <c r="B2" s="87"/>
      <c r="C2" s="88"/>
      <c r="D2" s="89"/>
      <c r="E2" s="89"/>
      <c r="F2" s="89"/>
      <c r="G2" s="90"/>
    </row>
    <row r="3" spans="1:7" x14ac:dyDescent="0.3">
      <c r="A3" s="86" t="s">
        <v>1</v>
      </c>
      <c r="B3" s="91"/>
      <c r="C3" s="88"/>
      <c r="D3" s="89"/>
      <c r="E3" s="89"/>
      <c r="F3" s="89"/>
      <c r="G3" s="90"/>
    </row>
    <row r="4" spans="1:7" ht="14.5" thickBot="1" x14ac:dyDescent="0.35">
      <c r="A4" s="92"/>
      <c r="B4" s="88"/>
      <c r="C4" s="88"/>
      <c r="D4" s="89"/>
      <c r="E4" s="89"/>
      <c r="F4" s="89"/>
      <c r="G4" s="90"/>
    </row>
    <row r="5" spans="1:7" s="3" customFormat="1" x14ac:dyDescent="0.3">
      <c r="A5" s="93" t="s">
        <v>2</v>
      </c>
      <c r="B5" s="94" t="s">
        <v>92</v>
      </c>
      <c r="C5" s="95" t="s">
        <v>3</v>
      </c>
      <c r="D5" s="95" t="s">
        <v>4</v>
      </c>
      <c r="E5" s="95" t="s">
        <v>5</v>
      </c>
      <c r="F5" s="96" t="s">
        <v>12</v>
      </c>
      <c r="G5" s="97" t="s">
        <v>6</v>
      </c>
    </row>
    <row r="6" spans="1:7" x14ac:dyDescent="0.3">
      <c r="A6" s="98"/>
      <c r="B6" s="99"/>
      <c r="C6" s="100"/>
      <c r="D6" s="101"/>
      <c r="E6" s="102"/>
      <c r="F6" s="103"/>
      <c r="G6" s="104"/>
    </row>
    <row r="7" spans="1:7" ht="23.5" x14ac:dyDescent="0.3">
      <c r="A7" s="105"/>
      <c r="B7" s="106" t="s">
        <v>91</v>
      </c>
      <c r="C7" s="107" t="s">
        <v>25</v>
      </c>
      <c r="D7" s="101"/>
      <c r="E7" s="108"/>
      <c r="F7" s="103"/>
      <c r="G7" s="109"/>
    </row>
    <row r="8" spans="1:7" x14ac:dyDescent="0.3">
      <c r="A8" s="110"/>
      <c r="B8" s="107"/>
      <c r="C8" s="111"/>
      <c r="D8" s="101"/>
      <c r="E8" s="108"/>
      <c r="F8" s="103"/>
      <c r="G8" s="109"/>
    </row>
    <row r="9" spans="1:7" x14ac:dyDescent="0.3">
      <c r="A9" s="110" t="s">
        <v>97</v>
      </c>
      <c r="B9" s="107">
        <v>8.3000000000000007</v>
      </c>
      <c r="C9" s="111" t="s">
        <v>26</v>
      </c>
      <c r="D9" s="112"/>
      <c r="E9" s="113"/>
      <c r="F9" s="114"/>
      <c r="G9" s="115"/>
    </row>
    <row r="10" spans="1:7" ht="23.5" x14ac:dyDescent="0.3">
      <c r="A10" s="116" t="s">
        <v>98</v>
      </c>
      <c r="B10" s="117" t="s">
        <v>93</v>
      </c>
      <c r="C10" s="106" t="s">
        <v>94</v>
      </c>
      <c r="D10" s="101" t="s">
        <v>95</v>
      </c>
      <c r="E10" s="108">
        <v>1</v>
      </c>
      <c r="F10" s="103"/>
      <c r="G10" s="109"/>
    </row>
    <row r="11" spans="1:7" x14ac:dyDescent="0.3">
      <c r="A11" s="116"/>
      <c r="B11" s="117"/>
      <c r="C11" s="106"/>
      <c r="D11" s="101"/>
      <c r="E11" s="108"/>
      <c r="F11" s="103"/>
      <c r="G11" s="109"/>
    </row>
    <row r="12" spans="1:7" x14ac:dyDescent="0.3">
      <c r="A12" s="116" t="s">
        <v>99</v>
      </c>
      <c r="B12" s="117" t="s">
        <v>100</v>
      </c>
      <c r="C12" s="106" t="s">
        <v>96</v>
      </c>
      <c r="D12" s="101" t="s">
        <v>95</v>
      </c>
      <c r="E12" s="108">
        <v>1</v>
      </c>
      <c r="F12" s="103"/>
      <c r="G12" s="109"/>
    </row>
    <row r="13" spans="1:7" x14ac:dyDescent="0.3">
      <c r="A13" s="116"/>
      <c r="B13" s="117"/>
      <c r="C13" s="106"/>
      <c r="D13" s="101"/>
      <c r="E13" s="108"/>
      <c r="F13" s="103"/>
      <c r="G13" s="109"/>
    </row>
    <row r="14" spans="1:7" ht="31.5" customHeight="1" x14ac:dyDescent="0.3">
      <c r="A14" s="116" t="s">
        <v>101</v>
      </c>
      <c r="B14" s="118" t="s">
        <v>102</v>
      </c>
      <c r="C14" s="119" t="s">
        <v>103</v>
      </c>
      <c r="D14" s="101" t="s">
        <v>95</v>
      </c>
      <c r="E14" s="108">
        <v>1</v>
      </c>
      <c r="F14" s="103"/>
      <c r="G14" s="109"/>
    </row>
    <row r="15" spans="1:7" x14ac:dyDescent="0.3">
      <c r="A15" s="116"/>
      <c r="B15" s="117"/>
      <c r="C15" s="119"/>
      <c r="D15" s="101"/>
      <c r="E15" s="108"/>
      <c r="F15" s="103"/>
      <c r="G15" s="109"/>
    </row>
    <row r="16" spans="1:7" ht="23.5" x14ac:dyDescent="0.3">
      <c r="A16" s="116" t="s">
        <v>104</v>
      </c>
      <c r="B16" s="118" t="s">
        <v>105</v>
      </c>
      <c r="C16" s="119" t="s">
        <v>106</v>
      </c>
      <c r="D16" s="101" t="s">
        <v>95</v>
      </c>
      <c r="E16" s="108">
        <v>1</v>
      </c>
      <c r="F16" s="103"/>
      <c r="G16" s="109"/>
    </row>
    <row r="17" spans="1:7" x14ac:dyDescent="0.3">
      <c r="A17" s="116"/>
      <c r="B17" s="117"/>
      <c r="C17" s="119"/>
      <c r="D17" s="101"/>
      <c r="E17" s="108"/>
      <c r="F17" s="103"/>
      <c r="G17" s="109"/>
    </row>
    <row r="18" spans="1:7" ht="35" x14ac:dyDescent="0.3">
      <c r="A18" s="116" t="s">
        <v>129</v>
      </c>
      <c r="B18" s="117" t="s">
        <v>107</v>
      </c>
      <c r="C18" s="106" t="s">
        <v>108</v>
      </c>
      <c r="D18" s="101"/>
      <c r="E18" s="108"/>
      <c r="F18" s="103"/>
      <c r="G18" s="109"/>
    </row>
    <row r="19" spans="1:7" x14ac:dyDescent="0.3">
      <c r="A19" s="116"/>
      <c r="B19" s="117"/>
      <c r="C19" s="119"/>
      <c r="D19" s="101"/>
      <c r="E19" s="108"/>
      <c r="F19" s="103"/>
      <c r="G19" s="109"/>
    </row>
    <row r="20" spans="1:7" x14ac:dyDescent="0.3">
      <c r="A20" s="116" t="s">
        <v>130</v>
      </c>
      <c r="B20" s="117"/>
      <c r="C20" s="119" t="s">
        <v>243</v>
      </c>
      <c r="D20" s="101" t="s">
        <v>90</v>
      </c>
      <c r="E20" s="108">
        <v>12</v>
      </c>
      <c r="F20" s="103"/>
      <c r="G20" s="109"/>
    </row>
    <row r="21" spans="1:7" x14ac:dyDescent="0.3">
      <c r="A21" s="110"/>
      <c r="B21" s="107"/>
      <c r="C21" s="111"/>
      <c r="D21" s="101"/>
      <c r="E21" s="108"/>
      <c r="F21" s="103"/>
      <c r="G21" s="109"/>
    </row>
    <row r="22" spans="1:7" x14ac:dyDescent="0.3">
      <c r="A22" s="116" t="s">
        <v>131</v>
      </c>
      <c r="B22" s="117"/>
      <c r="C22" s="119" t="s">
        <v>244</v>
      </c>
      <c r="D22" s="101" t="s">
        <v>90</v>
      </c>
      <c r="E22" s="108">
        <v>12</v>
      </c>
      <c r="F22" s="103"/>
      <c r="G22" s="109"/>
    </row>
    <row r="23" spans="1:7" x14ac:dyDescent="0.3">
      <c r="A23" s="116"/>
      <c r="B23" s="117"/>
      <c r="C23" s="119"/>
      <c r="D23" s="101"/>
      <c r="E23" s="108"/>
      <c r="F23" s="103"/>
      <c r="G23" s="109"/>
    </row>
    <row r="24" spans="1:7" x14ac:dyDescent="0.3">
      <c r="A24" s="116" t="s">
        <v>132</v>
      </c>
      <c r="B24" s="117"/>
      <c r="C24" s="119" t="s">
        <v>245</v>
      </c>
      <c r="D24" s="101" t="s">
        <v>90</v>
      </c>
      <c r="E24" s="108">
        <v>12</v>
      </c>
      <c r="F24" s="103"/>
      <c r="G24" s="109"/>
    </row>
    <row r="25" spans="1:7" x14ac:dyDescent="0.3">
      <c r="A25" s="116"/>
      <c r="B25" s="117"/>
      <c r="C25" s="119"/>
      <c r="D25" s="101"/>
      <c r="E25" s="108"/>
      <c r="F25" s="103"/>
      <c r="G25" s="109"/>
    </row>
    <row r="26" spans="1:7" ht="23.5" x14ac:dyDescent="0.3">
      <c r="A26" s="116" t="s">
        <v>133</v>
      </c>
      <c r="B26" s="117"/>
      <c r="C26" s="106" t="s">
        <v>114</v>
      </c>
      <c r="D26" s="101" t="s">
        <v>95</v>
      </c>
      <c r="E26" s="108">
        <v>1</v>
      </c>
      <c r="F26" s="103"/>
      <c r="G26" s="109"/>
    </row>
    <row r="27" spans="1:7" x14ac:dyDescent="0.3">
      <c r="A27" s="116"/>
      <c r="B27" s="117"/>
      <c r="C27" s="119"/>
      <c r="D27" s="101"/>
      <c r="E27" s="108"/>
      <c r="F27" s="103"/>
      <c r="G27" s="109"/>
    </row>
    <row r="28" spans="1:7" ht="23.5" x14ac:dyDescent="0.3">
      <c r="A28" s="116" t="s">
        <v>134</v>
      </c>
      <c r="B28" s="117"/>
      <c r="C28" s="106" t="s">
        <v>116</v>
      </c>
      <c r="D28" s="101" t="s">
        <v>115</v>
      </c>
      <c r="E28" s="108">
        <f>8*5*4</f>
        <v>160</v>
      </c>
      <c r="F28" s="103"/>
      <c r="G28" s="109"/>
    </row>
    <row r="29" spans="1:7" x14ac:dyDescent="0.3">
      <c r="A29" s="116"/>
      <c r="B29" s="117"/>
      <c r="C29" s="119"/>
      <c r="D29" s="101"/>
      <c r="E29" s="108"/>
      <c r="F29" s="103"/>
      <c r="G29" s="109"/>
    </row>
    <row r="30" spans="1:7" x14ac:dyDescent="0.3">
      <c r="A30" s="116"/>
      <c r="B30" s="117"/>
      <c r="C30" s="106" t="s">
        <v>109</v>
      </c>
      <c r="D30" s="101"/>
      <c r="E30" s="108"/>
      <c r="F30" s="103"/>
      <c r="G30" s="109"/>
    </row>
    <row r="31" spans="1:7" x14ac:dyDescent="0.3">
      <c r="A31" s="116"/>
      <c r="B31" s="117"/>
      <c r="C31" s="106"/>
      <c r="D31" s="101"/>
      <c r="E31" s="108"/>
      <c r="F31" s="103"/>
      <c r="G31" s="109"/>
    </row>
    <row r="32" spans="1:7" x14ac:dyDescent="0.3">
      <c r="A32" s="116" t="s">
        <v>135</v>
      </c>
      <c r="B32" s="117"/>
      <c r="C32" s="106" t="s">
        <v>110</v>
      </c>
      <c r="D32" s="101" t="s">
        <v>111</v>
      </c>
      <c r="E32" s="108">
        <f>4*2*6</f>
        <v>48</v>
      </c>
      <c r="F32" s="103"/>
      <c r="G32" s="109"/>
    </row>
    <row r="33" spans="1:7" x14ac:dyDescent="0.3">
      <c r="A33" s="116"/>
      <c r="B33" s="117"/>
      <c r="C33" s="106"/>
      <c r="D33" s="101"/>
      <c r="E33" s="108"/>
      <c r="F33" s="103"/>
      <c r="G33" s="109"/>
    </row>
    <row r="34" spans="1:7" x14ac:dyDescent="0.3">
      <c r="A34" s="116" t="s">
        <v>136</v>
      </c>
      <c r="B34" s="107"/>
      <c r="C34" s="119" t="s">
        <v>246</v>
      </c>
      <c r="D34" s="101" t="s">
        <v>111</v>
      </c>
      <c r="E34" s="108">
        <f>E32</f>
        <v>48</v>
      </c>
      <c r="F34" s="103"/>
      <c r="G34" s="109"/>
    </row>
    <row r="35" spans="1:7" x14ac:dyDescent="0.3">
      <c r="A35" s="110"/>
      <c r="B35" s="107"/>
      <c r="C35" s="111"/>
      <c r="D35" s="101"/>
      <c r="E35" s="108"/>
      <c r="F35" s="103"/>
      <c r="G35" s="109"/>
    </row>
    <row r="36" spans="1:7" x14ac:dyDescent="0.3">
      <c r="A36" s="116" t="s">
        <v>137</v>
      </c>
      <c r="B36" s="117"/>
      <c r="C36" s="106" t="s">
        <v>112</v>
      </c>
      <c r="D36" s="101" t="s">
        <v>113</v>
      </c>
      <c r="E36" s="108">
        <v>1000</v>
      </c>
      <c r="F36" s="103"/>
      <c r="G36" s="109"/>
    </row>
    <row r="37" spans="1:7" x14ac:dyDescent="0.3">
      <c r="A37" s="116"/>
      <c r="B37" s="117"/>
      <c r="C37" s="119"/>
      <c r="D37" s="101"/>
      <c r="E37" s="108"/>
      <c r="F37" s="103"/>
      <c r="G37" s="109"/>
    </row>
    <row r="38" spans="1:7" x14ac:dyDescent="0.3">
      <c r="A38" s="110" t="s">
        <v>117</v>
      </c>
      <c r="B38" s="107">
        <v>8.4</v>
      </c>
      <c r="C38" s="120" t="s">
        <v>118</v>
      </c>
      <c r="D38" s="101"/>
      <c r="E38" s="108"/>
      <c r="F38" s="103"/>
      <c r="G38" s="109"/>
    </row>
    <row r="39" spans="1:7" ht="23.5" x14ac:dyDescent="0.3">
      <c r="A39" s="116"/>
      <c r="B39" s="117" t="s">
        <v>119</v>
      </c>
      <c r="C39" s="106" t="s">
        <v>120</v>
      </c>
      <c r="D39" s="101"/>
      <c r="E39" s="108"/>
      <c r="F39" s="103"/>
      <c r="G39" s="109"/>
    </row>
    <row r="40" spans="1:7" x14ac:dyDescent="0.3">
      <c r="A40" s="116" t="s">
        <v>8</v>
      </c>
      <c r="B40" s="117" t="s">
        <v>121</v>
      </c>
      <c r="C40" s="106" t="s">
        <v>122</v>
      </c>
      <c r="D40" s="101" t="s">
        <v>90</v>
      </c>
      <c r="E40" s="108">
        <v>12</v>
      </c>
      <c r="F40" s="103"/>
      <c r="G40" s="109"/>
    </row>
    <row r="41" spans="1:7" x14ac:dyDescent="0.3">
      <c r="A41" s="116"/>
      <c r="B41" s="117"/>
      <c r="C41" s="106"/>
      <c r="D41" s="101"/>
      <c r="E41" s="108"/>
      <c r="F41" s="103"/>
      <c r="G41" s="109"/>
    </row>
    <row r="42" spans="1:7" x14ac:dyDescent="0.3">
      <c r="A42" s="116" t="s">
        <v>9</v>
      </c>
      <c r="B42" s="117" t="s">
        <v>123</v>
      </c>
      <c r="C42" s="106" t="s">
        <v>124</v>
      </c>
      <c r="D42" s="101" t="s">
        <v>90</v>
      </c>
      <c r="E42" s="108">
        <v>12</v>
      </c>
      <c r="F42" s="103"/>
      <c r="G42" s="109"/>
    </row>
    <row r="43" spans="1:7" x14ac:dyDescent="0.3">
      <c r="A43" s="116"/>
      <c r="B43" s="117"/>
      <c r="C43" s="106"/>
      <c r="D43" s="101"/>
      <c r="E43" s="108"/>
      <c r="F43" s="103"/>
      <c r="G43" s="109"/>
    </row>
    <row r="44" spans="1:7" ht="34.5" customHeight="1" x14ac:dyDescent="0.3">
      <c r="A44" s="116" t="s">
        <v>125</v>
      </c>
      <c r="B44" s="118" t="s">
        <v>102</v>
      </c>
      <c r="C44" s="106" t="s">
        <v>126</v>
      </c>
      <c r="D44" s="101" t="s">
        <v>90</v>
      </c>
      <c r="E44" s="108">
        <v>12</v>
      </c>
      <c r="F44" s="103"/>
      <c r="G44" s="109"/>
    </row>
    <row r="45" spans="1:7" x14ac:dyDescent="0.3">
      <c r="A45" s="116"/>
      <c r="B45" s="117"/>
      <c r="C45" s="106"/>
      <c r="D45" s="101"/>
      <c r="E45" s="108"/>
      <c r="F45" s="103"/>
      <c r="G45" s="109"/>
    </row>
    <row r="46" spans="1:7" ht="23.5" x14ac:dyDescent="0.3">
      <c r="A46" s="116" t="s">
        <v>127</v>
      </c>
      <c r="B46" s="118" t="s">
        <v>105</v>
      </c>
      <c r="C46" s="106" t="s">
        <v>128</v>
      </c>
      <c r="D46" s="101" t="s">
        <v>90</v>
      </c>
      <c r="E46" s="108">
        <v>12</v>
      </c>
      <c r="F46" s="103"/>
      <c r="G46" s="109"/>
    </row>
    <row r="47" spans="1:7" x14ac:dyDescent="0.3">
      <c r="A47" s="116"/>
      <c r="B47" s="117"/>
      <c r="C47" s="106"/>
      <c r="D47" s="101"/>
      <c r="E47" s="108"/>
      <c r="F47" s="103"/>
      <c r="G47" s="109"/>
    </row>
    <row r="48" spans="1:7" x14ac:dyDescent="0.3">
      <c r="A48" s="116"/>
      <c r="B48" s="117"/>
      <c r="C48" s="106"/>
      <c r="D48" s="101"/>
      <c r="E48" s="108"/>
      <c r="F48" s="103"/>
      <c r="G48" s="109"/>
    </row>
    <row r="49" spans="1:7" x14ac:dyDescent="0.3">
      <c r="A49" s="116"/>
      <c r="B49" s="117"/>
      <c r="C49" s="106"/>
      <c r="D49" s="101"/>
      <c r="E49" s="108"/>
      <c r="F49" s="103"/>
      <c r="G49" s="109"/>
    </row>
    <row r="50" spans="1:7" x14ac:dyDescent="0.3">
      <c r="A50" s="116"/>
      <c r="B50" s="117"/>
      <c r="C50" s="106"/>
      <c r="D50" s="101"/>
      <c r="E50" s="108"/>
      <c r="F50" s="103"/>
      <c r="G50" s="109"/>
    </row>
    <row r="51" spans="1:7" x14ac:dyDescent="0.3">
      <c r="A51" s="116"/>
      <c r="B51" s="117"/>
      <c r="C51" s="106"/>
      <c r="D51" s="101"/>
      <c r="E51" s="108"/>
      <c r="F51" s="103"/>
      <c r="G51" s="109"/>
    </row>
    <row r="52" spans="1:7" x14ac:dyDescent="0.3">
      <c r="A52" s="116"/>
      <c r="B52" s="117"/>
      <c r="C52" s="106"/>
      <c r="D52" s="101"/>
      <c r="E52" s="108"/>
      <c r="F52" s="103"/>
      <c r="G52" s="109"/>
    </row>
    <row r="53" spans="1:7" x14ac:dyDescent="0.3">
      <c r="A53" s="116"/>
      <c r="B53" s="117"/>
      <c r="C53" s="106"/>
      <c r="D53" s="101"/>
      <c r="E53" s="108"/>
      <c r="F53" s="103"/>
      <c r="G53" s="109"/>
    </row>
    <row r="54" spans="1:7" ht="14.5" thickBot="1" x14ac:dyDescent="0.35">
      <c r="A54" s="116"/>
      <c r="B54" s="117"/>
      <c r="C54" s="106"/>
      <c r="D54" s="101"/>
      <c r="E54" s="108"/>
      <c r="F54" s="103"/>
      <c r="G54" s="121"/>
    </row>
    <row r="55" spans="1:7" ht="14.5" thickTop="1" x14ac:dyDescent="0.3">
      <c r="A55" s="169" t="s">
        <v>7</v>
      </c>
      <c r="B55" s="170"/>
      <c r="C55" s="170"/>
      <c r="D55" s="170"/>
      <c r="E55" s="170"/>
      <c r="F55" s="170"/>
      <c r="G55" s="173"/>
    </row>
    <row r="56" spans="1:7" ht="14.5" thickBot="1" x14ac:dyDescent="0.35">
      <c r="A56" s="171"/>
      <c r="B56" s="172"/>
      <c r="C56" s="172"/>
      <c r="D56" s="172"/>
      <c r="E56" s="172"/>
      <c r="F56" s="172"/>
      <c r="G56" s="174"/>
    </row>
  </sheetData>
  <mergeCells count="3">
    <mergeCell ref="F1:G1"/>
    <mergeCell ref="A55:F56"/>
    <mergeCell ref="G55:G56"/>
  </mergeCell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27"/>
  <sheetViews>
    <sheetView view="pageBreakPreview" topLeftCell="A114" zoomScaleNormal="100" zoomScaleSheetLayoutView="100" workbookViewId="0">
      <selection activeCell="F124" sqref="F124"/>
    </sheetView>
  </sheetViews>
  <sheetFormatPr defaultColWidth="9.1796875" defaultRowHeight="15.5" x14ac:dyDescent="0.35"/>
  <cols>
    <col min="1" max="1" width="10.453125" style="2" customWidth="1"/>
    <col min="2" max="2" width="8.08984375" style="4" customWidth="1"/>
    <col min="3" max="3" width="72.7265625" style="4" customWidth="1"/>
    <col min="4" max="4" width="10.7265625" style="4" customWidth="1"/>
    <col min="5" max="5" width="12.1796875" style="21" customWidth="1"/>
    <col min="6" max="6" width="13.26953125" style="21" customWidth="1"/>
    <col min="7" max="7" width="14.26953125" style="21" customWidth="1"/>
    <col min="8" max="16384" width="9.1796875" style="4"/>
  </cols>
  <sheetData>
    <row r="1" spans="1:7" x14ac:dyDescent="0.35">
      <c r="A1" s="82" t="s">
        <v>232</v>
      </c>
      <c r="B1" s="123"/>
      <c r="C1" s="124"/>
      <c r="D1" s="124"/>
      <c r="E1" s="125"/>
      <c r="F1" s="181" t="s">
        <v>0</v>
      </c>
      <c r="G1" s="181"/>
    </row>
    <row r="2" spans="1:7" x14ac:dyDescent="0.35">
      <c r="A2" s="86" t="s">
        <v>239</v>
      </c>
      <c r="B2" s="126"/>
      <c r="C2" s="127"/>
      <c r="D2" s="127"/>
      <c r="E2" s="128"/>
      <c r="F2" s="128"/>
      <c r="G2" s="128"/>
    </row>
    <row r="3" spans="1:7" x14ac:dyDescent="0.35">
      <c r="A3" s="86" t="s">
        <v>1</v>
      </c>
      <c r="B3" s="126"/>
      <c r="C3" s="127"/>
      <c r="D3" s="127"/>
      <c r="E3" s="128"/>
      <c r="F3" s="128"/>
      <c r="G3" s="128"/>
    </row>
    <row r="4" spans="1:7" ht="16" thickBot="1" x14ac:dyDescent="0.4">
      <c r="A4" s="92"/>
      <c r="B4" s="127"/>
      <c r="C4" s="127"/>
      <c r="D4" s="127"/>
      <c r="E4" s="128"/>
      <c r="F4" s="128"/>
      <c r="G4" s="128"/>
    </row>
    <row r="5" spans="1:7" x14ac:dyDescent="0.35">
      <c r="A5" s="129" t="s">
        <v>2</v>
      </c>
      <c r="B5" s="95" t="s">
        <v>138</v>
      </c>
      <c r="C5" s="95" t="s">
        <v>3</v>
      </c>
      <c r="D5" s="95" t="s">
        <v>4</v>
      </c>
      <c r="E5" s="130" t="s">
        <v>5</v>
      </c>
      <c r="F5" s="130" t="s">
        <v>12</v>
      </c>
      <c r="G5" s="97" t="s">
        <v>6</v>
      </c>
    </row>
    <row r="6" spans="1:7" x14ac:dyDescent="0.35">
      <c r="A6" s="122"/>
      <c r="B6" s="131"/>
      <c r="C6" s="132"/>
      <c r="D6" s="102"/>
      <c r="E6" s="133"/>
      <c r="F6" s="134"/>
      <c r="G6" s="135"/>
    </row>
    <row r="7" spans="1:7" x14ac:dyDescent="0.35">
      <c r="A7" s="105"/>
      <c r="B7" s="113"/>
      <c r="C7" s="136" t="s">
        <v>140</v>
      </c>
      <c r="D7" s="108"/>
      <c r="E7" s="137"/>
      <c r="F7" s="138"/>
      <c r="G7" s="139"/>
    </row>
    <row r="8" spans="1:7" ht="15" customHeight="1" x14ac:dyDescent="0.35">
      <c r="A8" s="105"/>
      <c r="B8" s="113"/>
      <c r="C8" s="113"/>
      <c r="D8" s="113"/>
      <c r="E8" s="140"/>
      <c r="F8" s="141"/>
      <c r="G8" s="142"/>
    </row>
    <row r="9" spans="1:7" ht="15" customHeight="1" x14ac:dyDescent="0.35">
      <c r="A9" s="105" t="s">
        <v>142</v>
      </c>
      <c r="B9" s="113"/>
      <c r="C9" s="182" t="s">
        <v>86</v>
      </c>
      <c r="D9" s="113"/>
      <c r="E9" s="140"/>
      <c r="F9" s="141"/>
      <c r="G9" s="142"/>
    </row>
    <row r="10" spans="1:7" ht="15" customHeight="1" x14ac:dyDescent="0.35">
      <c r="A10" s="105"/>
      <c r="B10" s="113"/>
      <c r="C10" s="182"/>
      <c r="D10" s="113"/>
      <c r="E10" s="140"/>
      <c r="F10" s="141"/>
      <c r="G10" s="142"/>
    </row>
    <row r="11" spans="1:7" ht="15" customHeight="1" x14ac:dyDescent="0.35">
      <c r="A11" s="105"/>
      <c r="B11" s="113"/>
      <c r="C11" s="120"/>
      <c r="D11" s="113"/>
      <c r="E11" s="140"/>
      <c r="F11" s="141"/>
      <c r="G11" s="142"/>
    </row>
    <row r="12" spans="1:7" ht="24" x14ac:dyDescent="0.35">
      <c r="A12" s="143" t="s">
        <v>141</v>
      </c>
      <c r="B12" s="108"/>
      <c r="C12" s="144" t="s">
        <v>238</v>
      </c>
      <c r="D12" s="108" t="s">
        <v>2</v>
      </c>
      <c r="E12" s="137">
        <v>1</v>
      </c>
      <c r="F12" s="138"/>
      <c r="G12" s="139"/>
    </row>
    <row r="13" spans="1:7" ht="15" customHeight="1" x14ac:dyDescent="0.35">
      <c r="A13" s="143"/>
      <c r="B13" s="108"/>
      <c r="C13" s="144"/>
      <c r="D13" s="108"/>
      <c r="E13" s="137"/>
      <c r="F13" s="138"/>
      <c r="G13" s="139"/>
    </row>
    <row r="14" spans="1:7" ht="49.5" customHeight="1" x14ac:dyDescent="0.35">
      <c r="A14" s="143" t="s">
        <v>143</v>
      </c>
      <c r="B14" s="108"/>
      <c r="C14" s="145" t="s">
        <v>139</v>
      </c>
      <c r="D14" s="108" t="s">
        <v>29</v>
      </c>
      <c r="E14" s="137">
        <f>11*0.8*40</f>
        <v>352</v>
      </c>
      <c r="F14" s="138"/>
      <c r="G14" s="139"/>
    </row>
    <row r="15" spans="1:7" ht="17.149999999999999" customHeight="1" x14ac:dyDescent="0.35">
      <c r="A15" s="143"/>
      <c r="B15" s="108"/>
      <c r="C15" s="144"/>
      <c r="D15" s="108"/>
      <c r="E15" s="137"/>
      <c r="F15" s="138"/>
      <c r="G15" s="139"/>
    </row>
    <row r="16" spans="1:7" ht="49" customHeight="1" x14ac:dyDescent="0.35">
      <c r="A16" s="143" t="s">
        <v>144</v>
      </c>
      <c r="B16" s="108"/>
      <c r="C16" s="144" t="s">
        <v>87</v>
      </c>
      <c r="D16" s="108" t="s">
        <v>29</v>
      </c>
      <c r="E16" s="137">
        <f>E14</f>
        <v>352</v>
      </c>
      <c r="F16" s="138"/>
      <c r="G16" s="139"/>
    </row>
    <row r="17" spans="1:7" ht="15" customHeight="1" x14ac:dyDescent="0.35">
      <c r="A17" s="143"/>
      <c r="B17" s="108"/>
      <c r="C17" s="144"/>
      <c r="D17" s="108"/>
      <c r="E17" s="137"/>
      <c r="F17" s="138"/>
      <c r="G17" s="139"/>
    </row>
    <row r="18" spans="1:7" s="32" customFormat="1" ht="29.5" customHeight="1" x14ac:dyDescent="0.35">
      <c r="A18" s="143" t="s">
        <v>145</v>
      </c>
      <c r="B18" s="108"/>
      <c r="C18" s="144" t="s">
        <v>13</v>
      </c>
      <c r="D18" s="108" t="s">
        <v>29</v>
      </c>
      <c r="E18" s="137">
        <f>11*0.8*20</f>
        <v>176</v>
      </c>
      <c r="F18" s="138"/>
      <c r="G18" s="139"/>
    </row>
    <row r="19" spans="1:7" s="32" customFormat="1" ht="15" customHeight="1" x14ac:dyDescent="0.35">
      <c r="A19" s="143"/>
      <c r="B19" s="108"/>
      <c r="C19" s="144"/>
      <c r="D19" s="108"/>
      <c r="E19" s="137"/>
      <c r="F19" s="138"/>
      <c r="G19" s="139"/>
    </row>
    <row r="20" spans="1:7" s="32" customFormat="1" ht="24" x14ac:dyDescent="0.35">
      <c r="A20" s="143" t="s">
        <v>146</v>
      </c>
      <c r="B20" s="108"/>
      <c r="C20" s="144" t="s">
        <v>21</v>
      </c>
      <c r="D20" s="108"/>
      <c r="E20" s="137"/>
      <c r="F20" s="141"/>
      <c r="G20" s="139"/>
    </row>
    <row r="21" spans="1:7" s="32" customFormat="1" ht="24" x14ac:dyDescent="0.35">
      <c r="A21" s="143" t="s">
        <v>151</v>
      </c>
      <c r="B21" s="108"/>
      <c r="C21" s="144" t="s">
        <v>14</v>
      </c>
      <c r="D21" s="108" t="s">
        <v>29</v>
      </c>
      <c r="E21" s="137">
        <f>0.1*E18</f>
        <v>17.600000000000001</v>
      </c>
      <c r="F21" s="138"/>
      <c r="G21" s="139"/>
    </row>
    <row r="22" spans="1:7" s="32" customFormat="1" x14ac:dyDescent="0.35">
      <c r="A22" s="143"/>
      <c r="B22" s="108"/>
      <c r="C22" s="146"/>
      <c r="D22" s="108"/>
      <c r="E22" s="137"/>
      <c r="F22" s="138"/>
      <c r="G22" s="139"/>
    </row>
    <row r="23" spans="1:7" s="32" customFormat="1" ht="24" x14ac:dyDescent="0.35">
      <c r="A23" s="143" t="s">
        <v>152</v>
      </c>
      <c r="B23" s="108"/>
      <c r="C23" s="144" t="s">
        <v>17</v>
      </c>
      <c r="D23" s="108" t="s">
        <v>29</v>
      </c>
      <c r="E23" s="137">
        <f>E18</f>
        <v>176</v>
      </c>
      <c r="F23" s="138"/>
      <c r="G23" s="139"/>
    </row>
    <row r="24" spans="1:7" s="32" customFormat="1" x14ac:dyDescent="0.35">
      <c r="A24" s="143"/>
      <c r="B24" s="108"/>
      <c r="C24" s="144"/>
      <c r="D24" s="108"/>
      <c r="E24" s="137"/>
      <c r="F24" s="141"/>
      <c r="G24" s="139"/>
    </row>
    <row r="25" spans="1:7" s="32" customFormat="1" x14ac:dyDescent="0.35">
      <c r="A25" s="143" t="s">
        <v>153</v>
      </c>
      <c r="B25" s="108"/>
      <c r="C25" s="144" t="s">
        <v>16</v>
      </c>
      <c r="D25" s="108"/>
      <c r="E25" s="137"/>
      <c r="F25" s="141"/>
      <c r="G25" s="139"/>
    </row>
    <row r="26" spans="1:7" s="32" customFormat="1" x14ac:dyDescent="0.35">
      <c r="A26" s="143"/>
      <c r="B26" s="108"/>
      <c r="C26" s="144"/>
      <c r="D26" s="108"/>
      <c r="E26" s="137"/>
      <c r="F26" s="141"/>
      <c r="G26" s="139"/>
    </row>
    <row r="27" spans="1:7" s="32" customFormat="1" ht="24" x14ac:dyDescent="0.35">
      <c r="A27" s="143" t="s">
        <v>147</v>
      </c>
      <c r="B27" s="108"/>
      <c r="C27" s="144" t="s">
        <v>24</v>
      </c>
      <c r="D27" s="108"/>
      <c r="E27" s="137"/>
      <c r="F27" s="141"/>
      <c r="G27" s="139"/>
    </row>
    <row r="28" spans="1:7" s="32" customFormat="1" ht="24" x14ac:dyDescent="0.35">
      <c r="A28" s="143" t="s">
        <v>154</v>
      </c>
      <c r="B28" s="108"/>
      <c r="C28" s="144" t="s">
        <v>15</v>
      </c>
      <c r="D28" s="108" t="s">
        <v>29</v>
      </c>
      <c r="E28" s="137">
        <f>22*0.8*1</f>
        <v>17.600000000000001</v>
      </c>
      <c r="F28" s="138"/>
      <c r="G28" s="139"/>
    </row>
    <row r="29" spans="1:7" s="32" customFormat="1" x14ac:dyDescent="0.35">
      <c r="A29" s="143"/>
      <c r="B29" s="108"/>
      <c r="C29" s="146"/>
      <c r="D29" s="108"/>
      <c r="E29" s="137"/>
      <c r="F29" s="138"/>
      <c r="G29" s="139"/>
    </row>
    <row r="30" spans="1:7" s="32" customFormat="1" ht="24" x14ac:dyDescent="0.35">
      <c r="A30" s="143" t="s">
        <v>155</v>
      </c>
      <c r="B30" s="108"/>
      <c r="C30" s="144" t="s">
        <v>23</v>
      </c>
      <c r="D30" s="108" t="s">
        <v>29</v>
      </c>
      <c r="E30" s="137">
        <f>22*0.8*10</f>
        <v>176</v>
      </c>
      <c r="F30" s="138"/>
      <c r="G30" s="139"/>
    </row>
    <row r="31" spans="1:7" x14ac:dyDescent="0.35">
      <c r="A31" s="143"/>
      <c r="B31" s="108"/>
      <c r="C31" s="144"/>
      <c r="D31" s="108"/>
      <c r="E31" s="137"/>
      <c r="F31" s="138"/>
      <c r="G31" s="139"/>
    </row>
    <row r="32" spans="1:7" x14ac:dyDescent="0.35">
      <c r="A32" s="143" t="s">
        <v>156</v>
      </c>
      <c r="B32" s="108"/>
      <c r="C32" s="144" t="s">
        <v>22</v>
      </c>
      <c r="D32" s="108" t="s">
        <v>18</v>
      </c>
      <c r="E32" s="137">
        <v>24</v>
      </c>
      <c r="F32" s="138"/>
      <c r="G32" s="139"/>
    </row>
    <row r="33" spans="1:7" x14ac:dyDescent="0.35">
      <c r="A33" s="143"/>
      <c r="B33" s="108"/>
      <c r="C33" s="147" t="s">
        <v>19</v>
      </c>
      <c r="D33" s="108"/>
      <c r="E33" s="137"/>
      <c r="F33" s="138"/>
      <c r="G33" s="139"/>
    </row>
    <row r="34" spans="1:7" x14ac:dyDescent="0.35">
      <c r="A34" s="143" t="s">
        <v>157</v>
      </c>
      <c r="B34" s="108"/>
      <c r="C34" s="144" t="s">
        <v>20</v>
      </c>
      <c r="D34" s="108" t="s">
        <v>29</v>
      </c>
      <c r="E34" s="137">
        <v>20</v>
      </c>
      <c r="F34" s="138"/>
      <c r="G34" s="139"/>
    </row>
    <row r="35" spans="1:7" x14ac:dyDescent="0.35">
      <c r="A35" s="143"/>
      <c r="B35" s="108"/>
      <c r="C35" s="144"/>
      <c r="D35" s="108"/>
      <c r="E35" s="137"/>
      <c r="F35" s="138"/>
      <c r="G35" s="139"/>
    </row>
    <row r="36" spans="1:7" ht="24" x14ac:dyDescent="0.35">
      <c r="A36" s="143" t="s">
        <v>148</v>
      </c>
      <c r="B36" s="108"/>
      <c r="C36" s="144" t="s">
        <v>149</v>
      </c>
      <c r="D36" s="108" t="s">
        <v>89</v>
      </c>
      <c r="E36" s="137">
        <v>1</v>
      </c>
      <c r="F36" s="138">
        <v>588000</v>
      </c>
      <c r="G36" s="139">
        <f>F36*E36</f>
        <v>588000</v>
      </c>
    </row>
    <row r="37" spans="1:7" x14ac:dyDescent="0.35">
      <c r="A37" s="143"/>
      <c r="B37" s="108"/>
      <c r="C37" s="144"/>
      <c r="D37" s="108"/>
      <c r="E37" s="137"/>
      <c r="F37" s="138"/>
      <c r="G37" s="139"/>
    </row>
    <row r="38" spans="1:7" ht="39" customHeight="1" x14ac:dyDescent="0.35">
      <c r="A38" s="143" t="s">
        <v>150</v>
      </c>
      <c r="B38" s="108"/>
      <c r="C38" s="144" t="s">
        <v>158</v>
      </c>
      <c r="D38" s="108" t="s">
        <v>11</v>
      </c>
      <c r="E38" s="137"/>
      <c r="F38" s="148"/>
      <c r="G38" s="139"/>
    </row>
    <row r="39" spans="1:7" x14ac:dyDescent="0.35">
      <c r="A39" s="143"/>
      <c r="B39" s="108"/>
      <c r="C39" s="144"/>
      <c r="D39" s="108"/>
      <c r="E39" s="137"/>
      <c r="F39" s="138"/>
      <c r="G39" s="139"/>
    </row>
    <row r="40" spans="1:7" ht="15.75" customHeight="1" x14ac:dyDescent="0.35">
      <c r="A40" s="175" t="s">
        <v>7</v>
      </c>
      <c r="B40" s="176"/>
      <c r="C40" s="176"/>
      <c r="D40" s="176"/>
      <c r="E40" s="176"/>
      <c r="F40" s="177"/>
      <c r="G40" s="149"/>
    </row>
    <row r="41" spans="1:7" x14ac:dyDescent="0.35">
      <c r="A41" s="143"/>
      <c r="B41" s="108"/>
      <c r="C41" s="144"/>
      <c r="D41" s="108"/>
      <c r="E41" s="137"/>
      <c r="F41" s="138"/>
      <c r="G41" s="139"/>
    </row>
    <row r="42" spans="1:7" x14ac:dyDescent="0.35">
      <c r="A42" s="105"/>
      <c r="B42" s="113"/>
      <c r="C42" s="136" t="s">
        <v>181</v>
      </c>
      <c r="D42" s="108"/>
      <c r="E42" s="137"/>
      <c r="F42" s="138"/>
      <c r="G42" s="139"/>
    </row>
    <row r="43" spans="1:7" x14ac:dyDescent="0.35">
      <c r="A43" s="105"/>
      <c r="B43" s="113"/>
      <c r="C43" s="136"/>
      <c r="D43" s="108"/>
      <c r="E43" s="137"/>
      <c r="F43" s="138"/>
      <c r="G43" s="139"/>
    </row>
    <row r="44" spans="1:7" s="2" customFormat="1" ht="35.5" x14ac:dyDescent="0.35">
      <c r="A44" s="143" t="s">
        <v>182</v>
      </c>
      <c r="B44" s="111"/>
      <c r="C44" s="106" t="s">
        <v>159</v>
      </c>
      <c r="D44" s="119" t="s">
        <v>29</v>
      </c>
      <c r="E44" s="150">
        <v>200</v>
      </c>
      <c r="F44" s="151"/>
      <c r="G44" s="152"/>
    </row>
    <row r="45" spans="1:7" s="2" customFormat="1" x14ac:dyDescent="0.35">
      <c r="A45" s="143"/>
      <c r="B45" s="153"/>
      <c r="C45" s="154"/>
      <c r="D45" s="155"/>
      <c r="E45" s="156"/>
      <c r="F45" s="157"/>
      <c r="G45" s="158"/>
    </row>
    <row r="46" spans="1:7" ht="15.75" customHeight="1" x14ac:dyDescent="0.35">
      <c r="A46" s="175" t="s">
        <v>7</v>
      </c>
      <c r="B46" s="176"/>
      <c r="C46" s="176"/>
      <c r="D46" s="176"/>
      <c r="E46" s="176"/>
      <c r="F46" s="177"/>
      <c r="G46" s="149"/>
    </row>
    <row r="47" spans="1:7" x14ac:dyDescent="0.35">
      <c r="A47" s="143"/>
      <c r="B47" s="113"/>
      <c r="C47" s="159"/>
      <c r="D47" s="108"/>
      <c r="E47" s="137"/>
      <c r="F47" s="138"/>
      <c r="G47" s="139"/>
    </row>
    <row r="48" spans="1:7" x14ac:dyDescent="0.35">
      <c r="A48" s="105"/>
      <c r="B48" s="113"/>
      <c r="C48" s="136" t="s">
        <v>183</v>
      </c>
      <c r="D48" s="108"/>
      <c r="E48" s="137"/>
      <c r="F48" s="138"/>
      <c r="G48" s="139"/>
    </row>
    <row r="49" spans="1:7" s="2" customFormat="1" ht="35.5" x14ac:dyDescent="0.35">
      <c r="A49" s="143" t="s">
        <v>184</v>
      </c>
      <c r="B49" s="111"/>
      <c r="C49" s="106" t="s">
        <v>167</v>
      </c>
      <c r="D49" s="119"/>
      <c r="E49" s="156"/>
      <c r="F49" s="160"/>
      <c r="G49" s="158"/>
    </row>
    <row r="50" spans="1:7" s="2" customFormat="1" x14ac:dyDescent="0.35">
      <c r="A50" s="143"/>
      <c r="B50" s="111"/>
      <c r="C50" s="106"/>
      <c r="D50" s="119"/>
      <c r="E50" s="156"/>
      <c r="F50" s="160"/>
      <c r="G50" s="158"/>
    </row>
    <row r="51" spans="1:7" x14ac:dyDescent="0.35">
      <c r="A51" s="143"/>
      <c r="B51" s="113"/>
      <c r="C51" s="161" t="s">
        <v>230</v>
      </c>
      <c r="D51" s="108"/>
      <c r="E51" s="137"/>
      <c r="F51" s="138"/>
      <c r="G51" s="139"/>
    </row>
    <row r="52" spans="1:7" s="2" customFormat="1" x14ac:dyDescent="0.35">
      <c r="A52" s="143" t="s">
        <v>185</v>
      </c>
      <c r="B52" s="111"/>
      <c r="C52" s="106" t="s">
        <v>247</v>
      </c>
      <c r="D52" s="119" t="s">
        <v>95</v>
      </c>
      <c r="E52" s="156">
        <v>4</v>
      </c>
      <c r="F52" s="160"/>
      <c r="G52" s="158"/>
    </row>
    <row r="53" spans="1:7" s="2" customFormat="1" ht="31.5" customHeight="1" x14ac:dyDescent="0.35">
      <c r="A53" s="143" t="s">
        <v>186</v>
      </c>
      <c r="B53" s="111"/>
      <c r="C53" s="106" t="s">
        <v>248</v>
      </c>
      <c r="D53" s="119" t="s">
        <v>95</v>
      </c>
      <c r="E53" s="156">
        <v>4</v>
      </c>
      <c r="F53" s="160"/>
      <c r="G53" s="158"/>
    </row>
    <row r="54" spans="1:7" s="2" customFormat="1" ht="24" x14ac:dyDescent="0.35">
      <c r="A54" s="143" t="s">
        <v>187</v>
      </c>
      <c r="B54" s="111"/>
      <c r="C54" s="106" t="s">
        <v>249</v>
      </c>
      <c r="D54" s="119" t="s">
        <v>95</v>
      </c>
      <c r="E54" s="156">
        <v>4</v>
      </c>
      <c r="F54" s="160"/>
      <c r="G54" s="158"/>
    </row>
    <row r="55" spans="1:7" s="2" customFormat="1" x14ac:dyDescent="0.35">
      <c r="A55" s="143" t="s">
        <v>188</v>
      </c>
      <c r="B55" s="111"/>
      <c r="C55" s="106" t="s">
        <v>278</v>
      </c>
      <c r="D55" s="119" t="s">
        <v>95</v>
      </c>
      <c r="E55" s="156">
        <v>4</v>
      </c>
      <c r="F55" s="160"/>
      <c r="G55" s="158"/>
    </row>
    <row r="56" spans="1:7" s="2" customFormat="1" ht="24" x14ac:dyDescent="0.35">
      <c r="A56" s="143" t="s">
        <v>189</v>
      </c>
      <c r="B56" s="111"/>
      <c r="C56" s="106" t="s">
        <v>279</v>
      </c>
      <c r="D56" s="119" t="s">
        <v>95</v>
      </c>
      <c r="E56" s="156">
        <v>4</v>
      </c>
      <c r="F56" s="160"/>
      <c r="G56" s="158"/>
    </row>
    <row r="57" spans="1:7" s="2" customFormat="1" ht="24" x14ac:dyDescent="0.35">
      <c r="A57" s="143" t="s">
        <v>190</v>
      </c>
      <c r="B57" s="111"/>
      <c r="C57" s="106" t="s">
        <v>250</v>
      </c>
      <c r="D57" s="119" t="s">
        <v>95</v>
      </c>
      <c r="E57" s="156">
        <v>4</v>
      </c>
      <c r="F57" s="160"/>
      <c r="G57" s="158"/>
    </row>
    <row r="58" spans="1:7" s="2" customFormat="1" ht="24" x14ac:dyDescent="0.35">
      <c r="A58" s="143" t="s">
        <v>191</v>
      </c>
      <c r="B58" s="111"/>
      <c r="C58" s="106" t="s">
        <v>251</v>
      </c>
      <c r="D58" s="119" t="s">
        <v>95</v>
      </c>
      <c r="E58" s="156">
        <v>4</v>
      </c>
      <c r="F58" s="160"/>
      <c r="G58" s="158"/>
    </row>
    <row r="59" spans="1:7" s="2" customFormat="1" ht="24" x14ac:dyDescent="0.35">
      <c r="A59" s="143" t="s">
        <v>214</v>
      </c>
      <c r="B59" s="111"/>
      <c r="C59" s="106" t="s">
        <v>252</v>
      </c>
      <c r="D59" s="119" t="s">
        <v>95</v>
      </c>
      <c r="E59" s="156">
        <v>4</v>
      </c>
      <c r="F59" s="160"/>
      <c r="G59" s="158"/>
    </row>
    <row r="60" spans="1:7" s="2" customFormat="1" x14ac:dyDescent="0.35">
      <c r="A60" s="143" t="s">
        <v>215</v>
      </c>
      <c r="B60" s="111"/>
      <c r="C60" s="106" t="s">
        <v>253</v>
      </c>
      <c r="D60" s="119" t="s">
        <v>95</v>
      </c>
      <c r="E60" s="156">
        <v>4</v>
      </c>
      <c r="F60" s="160"/>
      <c r="G60" s="158"/>
    </row>
    <row r="61" spans="1:7" s="2" customFormat="1" ht="24" x14ac:dyDescent="0.35">
      <c r="A61" s="143" t="s">
        <v>216</v>
      </c>
      <c r="B61" s="111"/>
      <c r="C61" s="106" t="s">
        <v>254</v>
      </c>
      <c r="D61" s="119" t="s">
        <v>95</v>
      </c>
      <c r="E61" s="156">
        <v>4</v>
      </c>
      <c r="F61" s="160"/>
      <c r="G61" s="158"/>
    </row>
    <row r="62" spans="1:7" s="2" customFormat="1" ht="24" x14ac:dyDescent="0.35">
      <c r="A62" s="143" t="s">
        <v>217</v>
      </c>
      <c r="B62" s="111"/>
      <c r="C62" s="106" t="s">
        <v>277</v>
      </c>
      <c r="D62" s="119" t="s">
        <v>95</v>
      </c>
      <c r="E62" s="156">
        <v>4</v>
      </c>
      <c r="F62" s="160"/>
      <c r="G62" s="158"/>
    </row>
    <row r="63" spans="1:7" s="2" customFormat="1" x14ac:dyDescent="0.35">
      <c r="A63" s="143" t="s">
        <v>218</v>
      </c>
      <c r="B63" s="111"/>
      <c r="C63" s="106" t="s">
        <v>234</v>
      </c>
      <c r="D63" s="119" t="s">
        <v>95</v>
      </c>
      <c r="E63" s="156">
        <v>4</v>
      </c>
      <c r="F63" s="160"/>
      <c r="G63" s="158"/>
    </row>
    <row r="64" spans="1:7" s="2" customFormat="1" x14ac:dyDescent="0.35">
      <c r="A64" s="143" t="s">
        <v>219</v>
      </c>
      <c r="B64" s="111"/>
      <c r="C64" s="106" t="s">
        <v>255</v>
      </c>
      <c r="D64" s="119" t="s">
        <v>95</v>
      </c>
      <c r="E64" s="156">
        <v>4</v>
      </c>
      <c r="F64" s="160"/>
      <c r="G64" s="158"/>
    </row>
    <row r="65" spans="1:7" s="2" customFormat="1" x14ac:dyDescent="0.35">
      <c r="A65" s="143" t="s">
        <v>220</v>
      </c>
      <c r="B65" s="111"/>
      <c r="C65" s="106" t="s">
        <v>256</v>
      </c>
      <c r="D65" s="119" t="s">
        <v>95</v>
      </c>
      <c r="E65" s="156">
        <v>4</v>
      </c>
      <c r="F65" s="160"/>
      <c r="G65" s="158"/>
    </row>
    <row r="66" spans="1:7" s="2" customFormat="1" x14ac:dyDescent="0.35">
      <c r="A66" s="143" t="s">
        <v>221</v>
      </c>
      <c r="B66" s="111"/>
      <c r="C66" s="106" t="s">
        <v>257</v>
      </c>
      <c r="D66" s="119" t="s">
        <v>95</v>
      </c>
      <c r="E66" s="156">
        <v>4</v>
      </c>
      <c r="F66" s="160"/>
      <c r="G66" s="158"/>
    </row>
    <row r="67" spans="1:7" s="2" customFormat="1" x14ac:dyDescent="0.35">
      <c r="A67" s="143" t="s">
        <v>222</v>
      </c>
      <c r="B67" s="111"/>
      <c r="C67" s="106" t="s">
        <v>258</v>
      </c>
      <c r="D67" s="119" t="s">
        <v>95</v>
      </c>
      <c r="E67" s="156">
        <v>4</v>
      </c>
      <c r="F67" s="160"/>
      <c r="G67" s="158"/>
    </row>
    <row r="68" spans="1:7" s="2" customFormat="1" x14ac:dyDescent="0.35">
      <c r="A68" s="143" t="s">
        <v>223</v>
      </c>
      <c r="B68" s="111"/>
      <c r="C68" s="106" t="s">
        <v>259</v>
      </c>
      <c r="D68" s="119" t="s">
        <v>95</v>
      </c>
      <c r="E68" s="156">
        <v>4</v>
      </c>
      <c r="F68" s="160"/>
      <c r="G68" s="158"/>
    </row>
    <row r="69" spans="1:7" s="2" customFormat="1" x14ac:dyDescent="0.35">
      <c r="A69" s="143" t="s">
        <v>224</v>
      </c>
      <c r="B69" s="111"/>
      <c r="C69" s="106" t="s">
        <v>260</v>
      </c>
      <c r="D69" s="119" t="s">
        <v>95</v>
      </c>
      <c r="E69" s="156">
        <v>4</v>
      </c>
      <c r="F69" s="160"/>
      <c r="G69" s="158"/>
    </row>
    <row r="70" spans="1:7" s="2" customFormat="1" x14ac:dyDescent="0.35">
      <c r="A70" s="143" t="s">
        <v>225</v>
      </c>
      <c r="B70" s="111"/>
      <c r="C70" s="106" t="s">
        <v>261</v>
      </c>
      <c r="D70" s="119" t="s">
        <v>95</v>
      </c>
      <c r="E70" s="156">
        <v>4</v>
      </c>
      <c r="F70" s="160"/>
      <c r="G70" s="158"/>
    </row>
    <row r="71" spans="1:7" s="2" customFormat="1" ht="24" x14ac:dyDescent="0.35">
      <c r="A71" s="143" t="s">
        <v>226</v>
      </c>
      <c r="B71" s="111"/>
      <c r="C71" s="106" t="s">
        <v>262</v>
      </c>
      <c r="D71" s="119" t="s">
        <v>95</v>
      </c>
      <c r="E71" s="156">
        <v>4</v>
      </c>
      <c r="F71" s="160"/>
      <c r="G71" s="158"/>
    </row>
    <row r="72" spans="1:7" s="2" customFormat="1" ht="24" x14ac:dyDescent="0.35">
      <c r="A72" s="143" t="s">
        <v>227</v>
      </c>
      <c r="B72" s="111"/>
      <c r="C72" s="106" t="s">
        <v>263</v>
      </c>
      <c r="D72" s="119" t="s">
        <v>95</v>
      </c>
      <c r="E72" s="156">
        <v>4</v>
      </c>
      <c r="F72" s="160"/>
      <c r="G72" s="158"/>
    </row>
    <row r="73" spans="1:7" s="2" customFormat="1" ht="24" x14ac:dyDescent="0.35">
      <c r="A73" s="143" t="s">
        <v>228</v>
      </c>
      <c r="B73" s="111"/>
      <c r="C73" s="106" t="s">
        <v>264</v>
      </c>
      <c r="D73" s="119" t="s">
        <v>95</v>
      </c>
      <c r="E73" s="156">
        <v>4</v>
      </c>
      <c r="F73" s="160"/>
      <c r="G73" s="158"/>
    </row>
    <row r="74" spans="1:7" s="2" customFormat="1" ht="24" x14ac:dyDescent="0.35">
      <c r="A74" s="143" t="s">
        <v>229</v>
      </c>
      <c r="B74" s="111"/>
      <c r="C74" s="106" t="s">
        <v>265</v>
      </c>
      <c r="D74" s="119" t="s">
        <v>95</v>
      </c>
      <c r="E74" s="156">
        <v>4</v>
      </c>
      <c r="F74" s="160"/>
      <c r="G74" s="158"/>
    </row>
    <row r="75" spans="1:7" s="2" customFormat="1" ht="24" x14ac:dyDescent="0.35">
      <c r="A75" s="143" t="s">
        <v>235</v>
      </c>
      <c r="B75" s="111"/>
      <c r="C75" s="106" t="s">
        <v>266</v>
      </c>
      <c r="D75" s="119" t="s">
        <v>95</v>
      </c>
      <c r="E75" s="156">
        <v>4</v>
      </c>
      <c r="F75" s="160"/>
      <c r="G75" s="158"/>
    </row>
    <row r="76" spans="1:7" s="2" customFormat="1" ht="24" x14ac:dyDescent="0.35">
      <c r="A76" s="143" t="s">
        <v>236</v>
      </c>
      <c r="B76" s="111"/>
      <c r="C76" s="106" t="s">
        <v>268</v>
      </c>
      <c r="D76" s="119" t="s">
        <v>95</v>
      </c>
      <c r="E76" s="156">
        <v>4</v>
      </c>
      <c r="F76" s="160"/>
      <c r="G76" s="158"/>
    </row>
    <row r="77" spans="1:7" s="2" customFormat="1" x14ac:dyDescent="0.35">
      <c r="A77" s="143" t="s">
        <v>237</v>
      </c>
      <c r="B77" s="111"/>
      <c r="C77" s="106" t="s">
        <v>269</v>
      </c>
      <c r="D77" s="119" t="s">
        <v>95</v>
      </c>
      <c r="E77" s="156">
        <v>4</v>
      </c>
      <c r="F77" s="160"/>
      <c r="G77" s="158"/>
    </row>
    <row r="78" spans="1:7" s="2" customFormat="1" x14ac:dyDescent="0.35">
      <c r="A78" s="143" t="s">
        <v>241</v>
      </c>
      <c r="B78" s="111"/>
      <c r="C78" s="106" t="s">
        <v>270</v>
      </c>
      <c r="D78" s="119" t="s">
        <v>95</v>
      </c>
      <c r="E78" s="156">
        <v>4</v>
      </c>
      <c r="F78" s="160"/>
      <c r="G78" s="158"/>
    </row>
    <row r="79" spans="1:7" s="2" customFormat="1" x14ac:dyDescent="0.35">
      <c r="A79" s="143" t="s">
        <v>242</v>
      </c>
      <c r="B79" s="111"/>
      <c r="C79" s="106" t="s">
        <v>271</v>
      </c>
      <c r="D79" s="119" t="s">
        <v>95</v>
      </c>
      <c r="E79" s="156">
        <v>4</v>
      </c>
      <c r="F79" s="160"/>
      <c r="G79" s="158"/>
    </row>
    <row r="80" spans="1:7" s="2" customFormat="1" x14ac:dyDescent="0.35">
      <c r="A80" s="143" t="s">
        <v>267</v>
      </c>
      <c r="B80" s="111"/>
      <c r="C80" s="106" t="s">
        <v>272</v>
      </c>
      <c r="D80" s="119" t="s">
        <v>95</v>
      </c>
      <c r="E80" s="156">
        <v>4</v>
      </c>
      <c r="F80" s="160"/>
      <c r="G80" s="158"/>
    </row>
    <row r="81" spans="1:7" s="2" customFormat="1" ht="24" x14ac:dyDescent="0.35">
      <c r="A81" s="143" t="s">
        <v>275</v>
      </c>
      <c r="B81" s="111"/>
      <c r="C81" s="106" t="s">
        <v>273</v>
      </c>
      <c r="D81" s="119" t="s">
        <v>95</v>
      </c>
      <c r="E81" s="156">
        <v>4</v>
      </c>
      <c r="F81" s="160"/>
      <c r="G81" s="158"/>
    </row>
    <row r="82" spans="1:7" s="2" customFormat="1" x14ac:dyDescent="0.35">
      <c r="A82" s="143" t="s">
        <v>280</v>
      </c>
      <c r="B82" s="111"/>
      <c r="C82" s="106" t="s">
        <v>274</v>
      </c>
      <c r="D82" s="119" t="s">
        <v>95</v>
      </c>
      <c r="E82" s="156">
        <v>4</v>
      </c>
      <c r="F82" s="160"/>
      <c r="G82" s="158"/>
    </row>
    <row r="83" spans="1:7" s="2" customFormat="1" ht="24" x14ac:dyDescent="0.35">
      <c r="A83" s="143" t="s">
        <v>281</v>
      </c>
      <c r="B83" s="111"/>
      <c r="C83" s="106" t="s">
        <v>276</v>
      </c>
      <c r="D83" s="119"/>
      <c r="E83" s="156"/>
      <c r="F83" s="160"/>
      <c r="G83" s="158"/>
    </row>
    <row r="84" spans="1:7" s="2" customFormat="1" x14ac:dyDescent="0.35">
      <c r="A84" s="143"/>
      <c r="B84" s="111"/>
      <c r="C84" s="106"/>
      <c r="D84" s="119"/>
      <c r="E84" s="156"/>
      <c r="F84" s="160"/>
      <c r="G84" s="158"/>
    </row>
    <row r="85" spans="1:7" s="2" customFormat="1" ht="24" x14ac:dyDescent="0.35">
      <c r="A85" s="143" t="s">
        <v>192</v>
      </c>
      <c r="B85" s="111"/>
      <c r="C85" s="106" t="s">
        <v>166</v>
      </c>
      <c r="D85" s="119"/>
      <c r="E85" s="156"/>
      <c r="F85" s="160"/>
      <c r="G85" s="158"/>
    </row>
    <row r="86" spans="1:7" s="2" customFormat="1" x14ac:dyDescent="0.35">
      <c r="A86" s="143"/>
      <c r="B86" s="111"/>
      <c r="C86" s="106"/>
      <c r="D86" s="119"/>
      <c r="E86" s="156"/>
      <c r="F86" s="160"/>
      <c r="G86" s="158"/>
    </row>
    <row r="87" spans="1:7" s="2" customFormat="1" x14ac:dyDescent="0.35">
      <c r="A87" s="143" t="s">
        <v>193</v>
      </c>
      <c r="B87" s="111"/>
      <c r="C87" s="106" t="s">
        <v>163</v>
      </c>
      <c r="D87" s="119" t="s">
        <v>161</v>
      </c>
      <c r="E87" s="156">
        <v>12</v>
      </c>
      <c r="F87" s="160"/>
      <c r="G87" s="158"/>
    </row>
    <row r="88" spans="1:7" s="2" customFormat="1" x14ac:dyDescent="0.35">
      <c r="A88" s="143"/>
      <c r="B88" s="111"/>
      <c r="C88" s="106"/>
      <c r="D88" s="119"/>
      <c r="E88" s="156"/>
      <c r="F88" s="160"/>
      <c r="G88" s="158"/>
    </row>
    <row r="89" spans="1:7" s="2" customFormat="1" x14ac:dyDescent="0.35">
      <c r="A89" s="143" t="s">
        <v>194</v>
      </c>
      <c r="B89" s="111"/>
      <c r="C89" s="106" t="s">
        <v>164</v>
      </c>
      <c r="D89" s="119" t="s">
        <v>161</v>
      </c>
      <c r="E89" s="156">
        <v>18</v>
      </c>
      <c r="F89" s="160"/>
      <c r="G89" s="158"/>
    </row>
    <row r="90" spans="1:7" s="2" customFormat="1" x14ac:dyDescent="0.35">
      <c r="A90" s="143"/>
      <c r="B90" s="111"/>
      <c r="C90" s="106"/>
      <c r="D90" s="119"/>
      <c r="E90" s="156"/>
      <c r="F90" s="160"/>
      <c r="G90" s="158"/>
    </row>
    <row r="91" spans="1:7" s="2" customFormat="1" x14ac:dyDescent="0.35">
      <c r="A91" s="143" t="s">
        <v>195</v>
      </c>
      <c r="B91" s="111"/>
      <c r="C91" s="106" t="s">
        <v>165</v>
      </c>
      <c r="D91" s="119" t="s">
        <v>161</v>
      </c>
      <c r="E91" s="156">
        <v>12</v>
      </c>
      <c r="F91" s="160"/>
      <c r="G91" s="158"/>
    </row>
    <row r="92" spans="1:7" s="2" customFormat="1" x14ac:dyDescent="0.35">
      <c r="A92" s="143"/>
      <c r="B92" s="111"/>
      <c r="C92" s="106"/>
      <c r="D92" s="119"/>
      <c r="E92" s="156"/>
      <c r="F92" s="160"/>
      <c r="G92" s="158"/>
    </row>
    <row r="93" spans="1:7" s="2" customFormat="1" x14ac:dyDescent="0.35">
      <c r="A93" s="143" t="s">
        <v>196</v>
      </c>
      <c r="B93" s="111"/>
      <c r="C93" s="106" t="s">
        <v>171</v>
      </c>
      <c r="D93" s="119" t="s">
        <v>161</v>
      </c>
      <c r="E93" s="156">
        <v>18</v>
      </c>
      <c r="F93" s="160"/>
      <c r="G93" s="158"/>
    </row>
    <row r="94" spans="1:7" s="2" customFormat="1" x14ac:dyDescent="0.35">
      <c r="A94" s="143"/>
      <c r="B94" s="111"/>
      <c r="C94" s="106"/>
      <c r="D94" s="119"/>
      <c r="E94" s="156"/>
      <c r="F94" s="160"/>
      <c r="G94" s="158"/>
    </row>
    <row r="95" spans="1:7" s="2" customFormat="1" x14ac:dyDescent="0.35">
      <c r="A95" s="143" t="s">
        <v>176</v>
      </c>
      <c r="B95" s="111"/>
      <c r="C95" s="106" t="s">
        <v>170</v>
      </c>
      <c r="D95" s="119"/>
      <c r="E95" s="156"/>
      <c r="F95" s="160"/>
      <c r="G95" s="158"/>
    </row>
    <row r="96" spans="1:7" s="2" customFormat="1" x14ac:dyDescent="0.35">
      <c r="A96" s="143"/>
      <c r="B96" s="111"/>
      <c r="C96" s="106"/>
      <c r="D96" s="119"/>
      <c r="E96" s="156"/>
      <c r="F96" s="160"/>
      <c r="G96" s="158"/>
    </row>
    <row r="97" spans="1:7" s="2" customFormat="1" x14ac:dyDescent="0.35">
      <c r="A97" s="143" t="s">
        <v>177</v>
      </c>
      <c r="B97" s="111"/>
      <c r="C97" s="106" t="s">
        <v>172</v>
      </c>
      <c r="D97" s="119" t="s">
        <v>18</v>
      </c>
      <c r="E97" s="156">
        <v>18</v>
      </c>
      <c r="F97" s="160"/>
      <c r="G97" s="158"/>
    </row>
    <row r="98" spans="1:7" s="2" customFormat="1" x14ac:dyDescent="0.35">
      <c r="A98" s="143"/>
      <c r="B98" s="111"/>
      <c r="C98" s="106"/>
      <c r="D98" s="119"/>
      <c r="E98" s="156"/>
      <c r="F98" s="160"/>
      <c r="G98" s="158"/>
    </row>
    <row r="99" spans="1:7" s="2" customFormat="1" x14ac:dyDescent="0.35">
      <c r="A99" s="143" t="s">
        <v>178</v>
      </c>
      <c r="B99" s="111"/>
      <c r="C99" s="106" t="s">
        <v>168</v>
      </c>
      <c r="D99" s="119" t="s">
        <v>18</v>
      </c>
      <c r="E99" s="156">
        <v>18</v>
      </c>
      <c r="F99" s="160"/>
      <c r="G99" s="158"/>
    </row>
    <row r="100" spans="1:7" s="2" customFormat="1" x14ac:dyDescent="0.35">
      <c r="A100" s="143"/>
      <c r="B100" s="111"/>
      <c r="C100" s="106"/>
      <c r="D100" s="119"/>
      <c r="E100" s="156"/>
      <c r="F100" s="160"/>
      <c r="G100" s="158"/>
    </row>
    <row r="101" spans="1:7" s="2" customFormat="1" x14ac:dyDescent="0.35">
      <c r="A101" s="143" t="s">
        <v>179</v>
      </c>
      <c r="B101" s="111"/>
      <c r="C101" s="106" t="s">
        <v>169</v>
      </c>
      <c r="D101" s="119" t="s">
        <v>18</v>
      </c>
      <c r="E101" s="156">
        <v>18</v>
      </c>
      <c r="F101" s="160"/>
      <c r="G101" s="158"/>
    </row>
    <row r="102" spans="1:7" s="2" customFormat="1" x14ac:dyDescent="0.35">
      <c r="A102" s="143"/>
      <c r="B102" s="111"/>
      <c r="C102" s="106"/>
      <c r="D102" s="119"/>
      <c r="E102" s="156"/>
      <c r="F102" s="160"/>
      <c r="G102" s="158"/>
    </row>
    <row r="103" spans="1:7" s="2" customFormat="1" x14ac:dyDescent="0.35">
      <c r="A103" s="143" t="s">
        <v>197</v>
      </c>
      <c r="B103" s="111"/>
      <c r="C103" s="106" t="s">
        <v>173</v>
      </c>
      <c r="D103" s="119" t="s">
        <v>18</v>
      </c>
      <c r="E103" s="156">
        <v>18</v>
      </c>
      <c r="F103" s="160"/>
      <c r="G103" s="158"/>
    </row>
    <row r="104" spans="1:7" s="2" customFormat="1" x14ac:dyDescent="0.35">
      <c r="A104" s="143"/>
      <c r="B104" s="111"/>
      <c r="C104" s="106"/>
      <c r="D104" s="119"/>
      <c r="E104" s="156"/>
      <c r="F104" s="160"/>
      <c r="G104" s="158"/>
    </row>
    <row r="105" spans="1:7" s="2" customFormat="1" x14ac:dyDescent="0.35">
      <c r="A105" s="143" t="s">
        <v>198</v>
      </c>
      <c r="B105" s="111"/>
      <c r="C105" s="106" t="s">
        <v>201</v>
      </c>
      <c r="D105" s="119" t="s">
        <v>162</v>
      </c>
      <c r="E105" s="156">
        <v>10</v>
      </c>
      <c r="F105" s="160"/>
      <c r="G105" s="158"/>
    </row>
    <row r="106" spans="1:7" s="2" customFormat="1" x14ac:dyDescent="0.35">
      <c r="A106" s="143"/>
      <c r="B106" s="111"/>
      <c r="C106" s="106"/>
      <c r="D106" s="119"/>
      <c r="E106" s="156"/>
      <c r="F106" s="160"/>
      <c r="G106" s="158"/>
    </row>
    <row r="107" spans="1:7" s="2" customFormat="1" x14ac:dyDescent="0.35">
      <c r="A107" s="143" t="s">
        <v>199</v>
      </c>
      <c r="B107" s="111"/>
      <c r="C107" s="106" t="s">
        <v>202</v>
      </c>
      <c r="D107" s="119" t="s">
        <v>162</v>
      </c>
      <c r="E107" s="156">
        <v>10</v>
      </c>
      <c r="F107" s="160"/>
      <c r="G107" s="158"/>
    </row>
    <row r="108" spans="1:7" s="2" customFormat="1" x14ac:dyDescent="0.35">
      <c r="A108" s="143"/>
      <c r="B108" s="153"/>
      <c r="C108" s="154"/>
      <c r="D108" s="155"/>
      <c r="E108" s="156"/>
      <c r="F108" s="157"/>
      <c r="G108" s="158"/>
    </row>
    <row r="109" spans="1:7" ht="15.75" customHeight="1" x14ac:dyDescent="0.35">
      <c r="A109" s="175" t="s">
        <v>7</v>
      </c>
      <c r="B109" s="176"/>
      <c r="C109" s="176"/>
      <c r="D109" s="176"/>
      <c r="E109" s="176"/>
      <c r="F109" s="177"/>
      <c r="G109" s="149"/>
    </row>
    <row r="110" spans="1:7" s="2" customFormat="1" x14ac:dyDescent="0.35">
      <c r="A110" s="143"/>
      <c r="B110" s="111"/>
      <c r="C110" s="106"/>
      <c r="D110" s="119"/>
      <c r="E110" s="156"/>
      <c r="F110" s="160"/>
      <c r="G110" s="158"/>
    </row>
    <row r="111" spans="1:7" x14ac:dyDescent="0.35">
      <c r="A111" s="105"/>
      <c r="B111" s="113"/>
      <c r="C111" s="136" t="s">
        <v>180</v>
      </c>
      <c r="D111" s="108"/>
      <c r="E111" s="137"/>
      <c r="F111" s="138"/>
      <c r="G111" s="139"/>
    </row>
    <row r="112" spans="1:7" ht="24.5" x14ac:dyDescent="0.35">
      <c r="A112" s="105"/>
      <c r="B112" s="113"/>
      <c r="C112" s="159" t="s">
        <v>88</v>
      </c>
      <c r="D112" s="108"/>
      <c r="E112" s="137"/>
      <c r="F112" s="138"/>
      <c r="G112" s="139"/>
    </row>
    <row r="113" spans="1:7" x14ac:dyDescent="0.35">
      <c r="A113" s="105"/>
      <c r="B113" s="113"/>
      <c r="C113" s="159"/>
      <c r="D113" s="108"/>
      <c r="E113" s="137"/>
      <c r="F113" s="138"/>
      <c r="G113" s="139"/>
    </row>
    <row r="114" spans="1:7" x14ac:dyDescent="0.35">
      <c r="A114" s="143" t="s">
        <v>203</v>
      </c>
      <c r="B114" s="108"/>
      <c r="C114" s="144" t="s">
        <v>174</v>
      </c>
      <c r="D114" s="108" t="s">
        <v>89</v>
      </c>
      <c r="E114" s="137">
        <v>1</v>
      </c>
      <c r="F114" s="138">
        <v>50000</v>
      </c>
      <c r="G114" s="139">
        <f t="shared" ref="G114" si="0">E114*F114</f>
        <v>50000</v>
      </c>
    </row>
    <row r="115" spans="1:7" x14ac:dyDescent="0.35">
      <c r="A115" s="143"/>
      <c r="B115" s="108"/>
      <c r="C115" s="144"/>
      <c r="D115" s="108"/>
      <c r="E115" s="137"/>
      <c r="F115" s="138"/>
      <c r="G115" s="139"/>
    </row>
    <row r="116" spans="1:7" ht="24" x14ac:dyDescent="0.35">
      <c r="A116" s="143" t="s">
        <v>204</v>
      </c>
      <c r="B116" s="108"/>
      <c r="C116" s="144" t="s">
        <v>200</v>
      </c>
      <c r="D116" s="108" t="s">
        <v>11</v>
      </c>
      <c r="E116" s="137"/>
      <c r="F116" s="148"/>
      <c r="G116" s="139"/>
    </row>
    <row r="117" spans="1:7" x14ac:dyDescent="0.35">
      <c r="A117" s="143"/>
      <c r="B117" s="108"/>
      <c r="C117" s="144"/>
      <c r="D117" s="108"/>
      <c r="E117" s="137"/>
      <c r="F117" s="138"/>
      <c r="G117" s="139"/>
    </row>
    <row r="118" spans="1:7" ht="35.5" x14ac:dyDescent="0.35">
      <c r="A118" s="143" t="s">
        <v>205</v>
      </c>
      <c r="B118" s="108"/>
      <c r="C118" s="144" t="s">
        <v>282</v>
      </c>
      <c r="D118" s="108" t="s">
        <v>89</v>
      </c>
      <c r="E118" s="137">
        <v>1</v>
      </c>
      <c r="F118" s="162">
        <v>700000</v>
      </c>
      <c r="G118" s="139">
        <f t="shared" ref="G118" si="1">E118*F118</f>
        <v>700000</v>
      </c>
    </row>
    <row r="119" spans="1:7" x14ac:dyDescent="0.35">
      <c r="A119" s="143"/>
      <c r="B119" s="108"/>
      <c r="C119" s="144"/>
      <c r="D119" s="108"/>
      <c r="E119" s="137"/>
      <c r="F119" s="148"/>
      <c r="G119" s="139"/>
    </row>
    <row r="120" spans="1:7" ht="24" x14ac:dyDescent="0.35">
      <c r="A120" s="143" t="s">
        <v>206</v>
      </c>
      <c r="B120" s="108"/>
      <c r="C120" s="144" t="s">
        <v>209</v>
      </c>
      <c r="D120" s="108" t="s">
        <v>11</v>
      </c>
      <c r="E120" s="137"/>
      <c r="F120" s="148"/>
      <c r="G120" s="139"/>
    </row>
    <row r="121" spans="1:7" x14ac:dyDescent="0.35">
      <c r="A121" s="143"/>
      <c r="B121" s="108"/>
      <c r="C121" s="144"/>
      <c r="D121" s="108"/>
      <c r="E121" s="137"/>
      <c r="F121" s="138"/>
      <c r="G121" s="139"/>
    </row>
    <row r="122" spans="1:7" ht="24" x14ac:dyDescent="0.35">
      <c r="A122" s="143" t="s">
        <v>207</v>
      </c>
      <c r="B122" s="108"/>
      <c r="C122" s="144" t="s">
        <v>231</v>
      </c>
      <c r="D122" s="108" t="s">
        <v>89</v>
      </c>
      <c r="E122" s="137">
        <v>12</v>
      </c>
      <c r="F122" s="138">
        <v>60000</v>
      </c>
      <c r="G122" s="139">
        <f>E122*F122</f>
        <v>720000</v>
      </c>
    </row>
    <row r="123" spans="1:7" x14ac:dyDescent="0.35">
      <c r="A123" s="143"/>
      <c r="B123" s="108"/>
      <c r="C123" s="144"/>
      <c r="D123" s="108"/>
      <c r="E123" s="137"/>
      <c r="F123" s="138"/>
      <c r="G123" s="139"/>
    </row>
    <row r="124" spans="1:7" ht="24" x14ac:dyDescent="0.35">
      <c r="A124" s="143" t="s">
        <v>208</v>
      </c>
      <c r="B124" s="108"/>
      <c r="C124" s="144" t="s">
        <v>240</v>
      </c>
      <c r="D124" s="108" t="s">
        <v>11</v>
      </c>
      <c r="E124" s="137"/>
      <c r="F124" s="148"/>
      <c r="G124" s="139"/>
    </row>
    <row r="125" spans="1:7" x14ac:dyDescent="0.35">
      <c r="A125" s="143"/>
      <c r="B125" s="108"/>
      <c r="C125" s="144"/>
      <c r="D125" s="108"/>
      <c r="E125" s="137"/>
      <c r="F125" s="138"/>
      <c r="G125" s="139"/>
    </row>
    <row r="126" spans="1:7" x14ac:dyDescent="0.35">
      <c r="A126" s="143"/>
      <c r="B126" s="163"/>
      <c r="C126" s="144"/>
      <c r="D126" s="108"/>
      <c r="E126" s="137"/>
      <c r="F126" s="138"/>
      <c r="G126" s="139"/>
    </row>
    <row r="127" spans="1:7" ht="15.75" customHeight="1" thickBot="1" x14ac:dyDescent="0.4">
      <c r="A127" s="178" t="s">
        <v>7</v>
      </c>
      <c r="B127" s="179"/>
      <c r="C127" s="179"/>
      <c r="D127" s="179"/>
      <c r="E127" s="179"/>
      <c r="F127" s="180"/>
      <c r="G127" s="164"/>
    </row>
  </sheetData>
  <mergeCells count="6">
    <mergeCell ref="A40:F40"/>
    <mergeCell ref="A46:F46"/>
    <mergeCell ref="A109:F109"/>
    <mergeCell ref="A127:F127"/>
    <mergeCell ref="F1:G1"/>
    <mergeCell ref="C9:C10"/>
  </mergeCells>
  <phoneticPr fontId="17" type="noConversion"/>
  <pageMargins left="0.7" right="0.7" top="0.75" bottom="0.75" header="0.3" footer="0.3"/>
  <pageSetup paperSize="9" scale="61" fitToHeight="0" orientation="portrait" horizontalDpi="4294967293" verticalDpi="300" r:id="rId1"/>
  <rowBreaks count="2" manualBreakCount="2">
    <brk id="46" max="6" man="1"/>
    <brk id="10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3"/>
  <sheetViews>
    <sheetView topLeftCell="A2" zoomScaleNormal="100" zoomScaleSheetLayoutView="130" workbookViewId="0">
      <pane ySplit="1" topLeftCell="A3" activePane="bottomLeft" state="frozen"/>
      <selection activeCell="A2" sqref="A2"/>
      <selection pane="bottomLeft" activeCell="F17" sqref="F17"/>
    </sheetView>
  </sheetViews>
  <sheetFormatPr defaultRowHeight="13" x14ac:dyDescent="0.3"/>
  <cols>
    <col min="1" max="1" width="17" style="22" customWidth="1"/>
    <col min="2" max="2" width="31.453125" style="22" customWidth="1"/>
    <col min="3" max="3" width="4.81640625" style="22" customWidth="1"/>
    <col min="4" max="4" width="17.26953125" style="22" customWidth="1"/>
    <col min="5" max="5" width="17.26953125" style="23" customWidth="1"/>
    <col min="6" max="8" width="11.1796875" style="24" customWidth="1"/>
    <col min="9" max="9" width="11.1796875" style="22" customWidth="1"/>
    <col min="10" max="256" width="9.1796875" style="22"/>
    <col min="257" max="257" width="17" style="22" customWidth="1"/>
    <col min="258" max="258" width="31.453125" style="22" customWidth="1"/>
    <col min="259" max="259" width="4.81640625" style="22" customWidth="1"/>
    <col min="260" max="261" width="17.26953125" style="22" customWidth="1"/>
    <col min="262" max="265" width="11.1796875" style="22" customWidth="1"/>
    <col min="266" max="512" width="9.1796875" style="22"/>
    <col min="513" max="513" width="17" style="22" customWidth="1"/>
    <col min="514" max="514" width="31.453125" style="22" customWidth="1"/>
    <col min="515" max="515" width="4.81640625" style="22" customWidth="1"/>
    <col min="516" max="517" width="17.26953125" style="22" customWidth="1"/>
    <col min="518" max="521" width="11.1796875" style="22" customWidth="1"/>
    <col min="522" max="768" width="9.1796875" style="22"/>
    <col min="769" max="769" width="17" style="22" customWidth="1"/>
    <col min="770" max="770" width="31.453125" style="22" customWidth="1"/>
    <col min="771" max="771" width="4.81640625" style="22" customWidth="1"/>
    <col min="772" max="773" width="17.26953125" style="22" customWidth="1"/>
    <col min="774" max="777" width="11.1796875" style="22" customWidth="1"/>
    <col min="778" max="1024" width="9.1796875" style="22"/>
    <col min="1025" max="1025" width="17" style="22" customWidth="1"/>
    <col min="1026" max="1026" width="31.453125" style="22" customWidth="1"/>
    <col min="1027" max="1027" width="4.81640625" style="22" customWidth="1"/>
    <col min="1028" max="1029" width="17.26953125" style="22" customWidth="1"/>
    <col min="1030" max="1033" width="11.1796875" style="22" customWidth="1"/>
    <col min="1034" max="1280" width="9.1796875" style="22"/>
    <col min="1281" max="1281" width="17" style="22" customWidth="1"/>
    <col min="1282" max="1282" width="31.453125" style="22" customWidth="1"/>
    <col min="1283" max="1283" width="4.81640625" style="22" customWidth="1"/>
    <col min="1284" max="1285" width="17.26953125" style="22" customWidth="1"/>
    <col min="1286" max="1289" width="11.1796875" style="22" customWidth="1"/>
    <col min="1290" max="1536" width="9.1796875" style="22"/>
    <col min="1537" max="1537" width="17" style="22" customWidth="1"/>
    <col min="1538" max="1538" width="31.453125" style="22" customWidth="1"/>
    <col min="1539" max="1539" width="4.81640625" style="22" customWidth="1"/>
    <col min="1540" max="1541" width="17.26953125" style="22" customWidth="1"/>
    <col min="1542" max="1545" width="11.1796875" style="22" customWidth="1"/>
    <col min="1546" max="1792" width="9.1796875" style="22"/>
    <col min="1793" max="1793" width="17" style="22" customWidth="1"/>
    <col min="1794" max="1794" width="31.453125" style="22" customWidth="1"/>
    <col min="1795" max="1795" width="4.81640625" style="22" customWidth="1"/>
    <col min="1796" max="1797" width="17.26953125" style="22" customWidth="1"/>
    <col min="1798" max="1801" width="11.1796875" style="22" customWidth="1"/>
    <col min="1802" max="2048" width="9.1796875" style="22"/>
    <col min="2049" max="2049" width="17" style="22" customWidth="1"/>
    <col min="2050" max="2050" width="31.453125" style="22" customWidth="1"/>
    <col min="2051" max="2051" width="4.81640625" style="22" customWidth="1"/>
    <col min="2052" max="2053" width="17.26953125" style="22" customWidth="1"/>
    <col min="2054" max="2057" width="11.1796875" style="22" customWidth="1"/>
    <col min="2058" max="2304" width="9.1796875" style="22"/>
    <col min="2305" max="2305" width="17" style="22" customWidth="1"/>
    <col min="2306" max="2306" width="31.453125" style="22" customWidth="1"/>
    <col min="2307" max="2307" width="4.81640625" style="22" customWidth="1"/>
    <col min="2308" max="2309" width="17.26953125" style="22" customWidth="1"/>
    <col min="2310" max="2313" width="11.1796875" style="22" customWidth="1"/>
    <col min="2314" max="2560" width="9.1796875" style="22"/>
    <col min="2561" max="2561" width="17" style="22" customWidth="1"/>
    <col min="2562" max="2562" width="31.453125" style="22" customWidth="1"/>
    <col min="2563" max="2563" width="4.81640625" style="22" customWidth="1"/>
    <col min="2564" max="2565" width="17.26953125" style="22" customWidth="1"/>
    <col min="2566" max="2569" width="11.1796875" style="22" customWidth="1"/>
    <col min="2570" max="2816" width="9.1796875" style="22"/>
    <col min="2817" max="2817" width="17" style="22" customWidth="1"/>
    <col min="2818" max="2818" width="31.453125" style="22" customWidth="1"/>
    <col min="2819" max="2819" width="4.81640625" style="22" customWidth="1"/>
    <col min="2820" max="2821" width="17.26953125" style="22" customWidth="1"/>
    <col min="2822" max="2825" width="11.1796875" style="22" customWidth="1"/>
    <col min="2826" max="3072" width="9.1796875" style="22"/>
    <col min="3073" max="3073" width="17" style="22" customWidth="1"/>
    <col min="3074" max="3074" width="31.453125" style="22" customWidth="1"/>
    <col min="3075" max="3075" width="4.81640625" style="22" customWidth="1"/>
    <col min="3076" max="3077" width="17.26953125" style="22" customWidth="1"/>
    <col min="3078" max="3081" width="11.1796875" style="22" customWidth="1"/>
    <col min="3082" max="3328" width="9.1796875" style="22"/>
    <col min="3329" max="3329" width="17" style="22" customWidth="1"/>
    <col min="3330" max="3330" width="31.453125" style="22" customWidth="1"/>
    <col min="3331" max="3331" width="4.81640625" style="22" customWidth="1"/>
    <col min="3332" max="3333" width="17.26953125" style="22" customWidth="1"/>
    <col min="3334" max="3337" width="11.1796875" style="22" customWidth="1"/>
    <col min="3338" max="3584" width="9.1796875" style="22"/>
    <col min="3585" max="3585" width="17" style="22" customWidth="1"/>
    <col min="3586" max="3586" width="31.453125" style="22" customWidth="1"/>
    <col min="3587" max="3587" width="4.81640625" style="22" customWidth="1"/>
    <col min="3588" max="3589" width="17.26953125" style="22" customWidth="1"/>
    <col min="3590" max="3593" width="11.1796875" style="22" customWidth="1"/>
    <col min="3594" max="3840" width="9.1796875" style="22"/>
    <col min="3841" max="3841" width="17" style="22" customWidth="1"/>
    <col min="3842" max="3842" width="31.453125" style="22" customWidth="1"/>
    <col min="3843" max="3843" width="4.81640625" style="22" customWidth="1"/>
    <col min="3844" max="3845" width="17.26953125" style="22" customWidth="1"/>
    <col min="3846" max="3849" width="11.1796875" style="22" customWidth="1"/>
    <col min="3850" max="4096" width="9.1796875" style="22"/>
    <col min="4097" max="4097" width="17" style="22" customWidth="1"/>
    <col min="4098" max="4098" width="31.453125" style="22" customWidth="1"/>
    <col min="4099" max="4099" width="4.81640625" style="22" customWidth="1"/>
    <col min="4100" max="4101" width="17.26953125" style="22" customWidth="1"/>
    <col min="4102" max="4105" width="11.1796875" style="22" customWidth="1"/>
    <col min="4106" max="4352" width="9.1796875" style="22"/>
    <col min="4353" max="4353" width="17" style="22" customWidth="1"/>
    <col min="4354" max="4354" width="31.453125" style="22" customWidth="1"/>
    <col min="4355" max="4355" width="4.81640625" style="22" customWidth="1"/>
    <col min="4356" max="4357" width="17.26953125" style="22" customWidth="1"/>
    <col min="4358" max="4361" width="11.1796875" style="22" customWidth="1"/>
    <col min="4362" max="4608" width="9.1796875" style="22"/>
    <col min="4609" max="4609" width="17" style="22" customWidth="1"/>
    <col min="4610" max="4610" width="31.453125" style="22" customWidth="1"/>
    <col min="4611" max="4611" width="4.81640625" style="22" customWidth="1"/>
    <col min="4612" max="4613" width="17.26953125" style="22" customWidth="1"/>
    <col min="4614" max="4617" width="11.1796875" style="22" customWidth="1"/>
    <col min="4618" max="4864" width="9.1796875" style="22"/>
    <col min="4865" max="4865" width="17" style="22" customWidth="1"/>
    <col min="4866" max="4866" width="31.453125" style="22" customWidth="1"/>
    <col min="4867" max="4867" width="4.81640625" style="22" customWidth="1"/>
    <col min="4868" max="4869" width="17.26953125" style="22" customWidth="1"/>
    <col min="4870" max="4873" width="11.1796875" style="22" customWidth="1"/>
    <col min="4874" max="5120" width="9.1796875" style="22"/>
    <col min="5121" max="5121" width="17" style="22" customWidth="1"/>
    <col min="5122" max="5122" width="31.453125" style="22" customWidth="1"/>
    <col min="5123" max="5123" width="4.81640625" style="22" customWidth="1"/>
    <col min="5124" max="5125" width="17.26953125" style="22" customWidth="1"/>
    <col min="5126" max="5129" width="11.1796875" style="22" customWidth="1"/>
    <col min="5130" max="5376" width="9.1796875" style="22"/>
    <col min="5377" max="5377" width="17" style="22" customWidth="1"/>
    <col min="5378" max="5378" width="31.453125" style="22" customWidth="1"/>
    <col min="5379" max="5379" width="4.81640625" style="22" customWidth="1"/>
    <col min="5380" max="5381" width="17.26953125" style="22" customWidth="1"/>
    <col min="5382" max="5385" width="11.1796875" style="22" customWidth="1"/>
    <col min="5386" max="5632" width="9.1796875" style="22"/>
    <col min="5633" max="5633" width="17" style="22" customWidth="1"/>
    <col min="5634" max="5634" width="31.453125" style="22" customWidth="1"/>
    <col min="5635" max="5635" width="4.81640625" style="22" customWidth="1"/>
    <col min="5636" max="5637" width="17.26953125" style="22" customWidth="1"/>
    <col min="5638" max="5641" width="11.1796875" style="22" customWidth="1"/>
    <col min="5642" max="5888" width="9.1796875" style="22"/>
    <col min="5889" max="5889" width="17" style="22" customWidth="1"/>
    <col min="5890" max="5890" width="31.453125" style="22" customWidth="1"/>
    <col min="5891" max="5891" width="4.81640625" style="22" customWidth="1"/>
    <col min="5892" max="5893" width="17.26953125" style="22" customWidth="1"/>
    <col min="5894" max="5897" width="11.1796875" style="22" customWidth="1"/>
    <col min="5898" max="6144" width="9.1796875" style="22"/>
    <col min="6145" max="6145" width="17" style="22" customWidth="1"/>
    <col min="6146" max="6146" width="31.453125" style="22" customWidth="1"/>
    <col min="6147" max="6147" width="4.81640625" style="22" customWidth="1"/>
    <col min="6148" max="6149" width="17.26953125" style="22" customWidth="1"/>
    <col min="6150" max="6153" width="11.1796875" style="22" customWidth="1"/>
    <col min="6154" max="6400" width="9.1796875" style="22"/>
    <col min="6401" max="6401" width="17" style="22" customWidth="1"/>
    <col min="6402" max="6402" width="31.453125" style="22" customWidth="1"/>
    <col min="6403" max="6403" width="4.81640625" style="22" customWidth="1"/>
    <col min="6404" max="6405" width="17.26953125" style="22" customWidth="1"/>
    <col min="6406" max="6409" width="11.1796875" style="22" customWidth="1"/>
    <col min="6410" max="6656" width="9.1796875" style="22"/>
    <col min="6657" max="6657" width="17" style="22" customWidth="1"/>
    <col min="6658" max="6658" width="31.453125" style="22" customWidth="1"/>
    <col min="6659" max="6659" width="4.81640625" style="22" customWidth="1"/>
    <col min="6660" max="6661" width="17.26953125" style="22" customWidth="1"/>
    <col min="6662" max="6665" width="11.1796875" style="22" customWidth="1"/>
    <col min="6666" max="6912" width="9.1796875" style="22"/>
    <col min="6913" max="6913" width="17" style="22" customWidth="1"/>
    <col min="6914" max="6914" width="31.453125" style="22" customWidth="1"/>
    <col min="6915" max="6915" width="4.81640625" style="22" customWidth="1"/>
    <col min="6916" max="6917" width="17.26953125" style="22" customWidth="1"/>
    <col min="6918" max="6921" width="11.1796875" style="22" customWidth="1"/>
    <col min="6922" max="7168" width="9.1796875" style="22"/>
    <col min="7169" max="7169" width="17" style="22" customWidth="1"/>
    <col min="7170" max="7170" width="31.453125" style="22" customWidth="1"/>
    <col min="7171" max="7171" width="4.81640625" style="22" customWidth="1"/>
    <col min="7172" max="7173" width="17.26953125" style="22" customWidth="1"/>
    <col min="7174" max="7177" width="11.1796875" style="22" customWidth="1"/>
    <col min="7178" max="7424" width="9.1796875" style="22"/>
    <col min="7425" max="7425" width="17" style="22" customWidth="1"/>
    <col min="7426" max="7426" width="31.453125" style="22" customWidth="1"/>
    <col min="7427" max="7427" width="4.81640625" style="22" customWidth="1"/>
    <col min="7428" max="7429" width="17.26953125" style="22" customWidth="1"/>
    <col min="7430" max="7433" width="11.1796875" style="22" customWidth="1"/>
    <col min="7434" max="7680" width="9.1796875" style="22"/>
    <col min="7681" max="7681" width="17" style="22" customWidth="1"/>
    <col min="7682" max="7682" width="31.453125" style="22" customWidth="1"/>
    <col min="7683" max="7683" width="4.81640625" style="22" customWidth="1"/>
    <col min="7684" max="7685" width="17.26953125" style="22" customWidth="1"/>
    <col min="7686" max="7689" width="11.1796875" style="22" customWidth="1"/>
    <col min="7690" max="7936" width="9.1796875" style="22"/>
    <col min="7937" max="7937" width="17" style="22" customWidth="1"/>
    <col min="7938" max="7938" width="31.453125" style="22" customWidth="1"/>
    <col min="7939" max="7939" width="4.81640625" style="22" customWidth="1"/>
    <col min="7940" max="7941" width="17.26953125" style="22" customWidth="1"/>
    <col min="7942" max="7945" width="11.1796875" style="22" customWidth="1"/>
    <col min="7946" max="8192" width="9.1796875" style="22"/>
    <col min="8193" max="8193" width="17" style="22" customWidth="1"/>
    <col min="8194" max="8194" width="31.453125" style="22" customWidth="1"/>
    <col min="8195" max="8195" width="4.81640625" style="22" customWidth="1"/>
    <col min="8196" max="8197" width="17.26953125" style="22" customWidth="1"/>
    <col min="8198" max="8201" width="11.1796875" style="22" customWidth="1"/>
    <col min="8202" max="8448" width="9.1796875" style="22"/>
    <col min="8449" max="8449" width="17" style="22" customWidth="1"/>
    <col min="8450" max="8450" width="31.453125" style="22" customWidth="1"/>
    <col min="8451" max="8451" width="4.81640625" style="22" customWidth="1"/>
    <col min="8452" max="8453" width="17.26953125" style="22" customWidth="1"/>
    <col min="8454" max="8457" width="11.1796875" style="22" customWidth="1"/>
    <col min="8458" max="8704" width="9.1796875" style="22"/>
    <col min="8705" max="8705" width="17" style="22" customWidth="1"/>
    <col min="8706" max="8706" width="31.453125" style="22" customWidth="1"/>
    <col min="8707" max="8707" width="4.81640625" style="22" customWidth="1"/>
    <col min="8708" max="8709" width="17.26953125" style="22" customWidth="1"/>
    <col min="8710" max="8713" width="11.1796875" style="22" customWidth="1"/>
    <col min="8714" max="8960" width="9.1796875" style="22"/>
    <col min="8961" max="8961" width="17" style="22" customWidth="1"/>
    <col min="8962" max="8962" width="31.453125" style="22" customWidth="1"/>
    <col min="8963" max="8963" width="4.81640625" style="22" customWidth="1"/>
    <col min="8964" max="8965" width="17.26953125" style="22" customWidth="1"/>
    <col min="8966" max="8969" width="11.1796875" style="22" customWidth="1"/>
    <col min="8970" max="9216" width="9.1796875" style="22"/>
    <col min="9217" max="9217" width="17" style="22" customWidth="1"/>
    <col min="9218" max="9218" width="31.453125" style="22" customWidth="1"/>
    <col min="9219" max="9219" width="4.81640625" style="22" customWidth="1"/>
    <col min="9220" max="9221" width="17.26953125" style="22" customWidth="1"/>
    <col min="9222" max="9225" width="11.1796875" style="22" customWidth="1"/>
    <col min="9226" max="9472" width="9.1796875" style="22"/>
    <col min="9473" max="9473" width="17" style="22" customWidth="1"/>
    <col min="9474" max="9474" width="31.453125" style="22" customWidth="1"/>
    <col min="9475" max="9475" width="4.81640625" style="22" customWidth="1"/>
    <col min="9476" max="9477" width="17.26953125" style="22" customWidth="1"/>
    <col min="9478" max="9481" width="11.1796875" style="22" customWidth="1"/>
    <col min="9482" max="9728" width="9.1796875" style="22"/>
    <col min="9729" max="9729" width="17" style="22" customWidth="1"/>
    <col min="9730" max="9730" width="31.453125" style="22" customWidth="1"/>
    <col min="9731" max="9731" width="4.81640625" style="22" customWidth="1"/>
    <col min="9732" max="9733" width="17.26953125" style="22" customWidth="1"/>
    <col min="9734" max="9737" width="11.1796875" style="22" customWidth="1"/>
    <col min="9738" max="9984" width="9.1796875" style="22"/>
    <col min="9985" max="9985" width="17" style="22" customWidth="1"/>
    <col min="9986" max="9986" width="31.453125" style="22" customWidth="1"/>
    <col min="9987" max="9987" width="4.81640625" style="22" customWidth="1"/>
    <col min="9988" max="9989" width="17.26953125" style="22" customWidth="1"/>
    <col min="9990" max="9993" width="11.1796875" style="22" customWidth="1"/>
    <col min="9994" max="10240" width="9.1796875" style="22"/>
    <col min="10241" max="10241" width="17" style="22" customWidth="1"/>
    <col min="10242" max="10242" width="31.453125" style="22" customWidth="1"/>
    <col min="10243" max="10243" width="4.81640625" style="22" customWidth="1"/>
    <col min="10244" max="10245" width="17.26953125" style="22" customWidth="1"/>
    <col min="10246" max="10249" width="11.1796875" style="22" customWidth="1"/>
    <col min="10250" max="10496" width="9.1796875" style="22"/>
    <col min="10497" max="10497" width="17" style="22" customWidth="1"/>
    <col min="10498" max="10498" width="31.453125" style="22" customWidth="1"/>
    <col min="10499" max="10499" width="4.81640625" style="22" customWidth="1"/>
    <col min="10500" max="10501" width="17.26953125" style="22" customWidth="1"/>
    <col min="10502" max="10505" width="11.1796875" style="22" customWidth="1"/>
    <col min="10506" max="10752" width="9.1796875" style="22"/>
    <col min="10753" max="10753" width="17" style="22" customWidth="1"/>
    <col min="10754" max="10754" width="31.453125" style="22" customWidth="1"/>
    <col min="10755" max="10755" width="4.81640625" style="22" customWidth="1"/>
    <col min="10756" max="10757" width="17.26953125" style="22" customWidth="1"/>
    <col min="10758" max="10761" width="11.1796875" style="22" customWidth="1"/>
    <col min="10762" max="11008" width="9.1796875" style="22"/>
    <col min="11009" max="11009" width="17" style="22" customWidth="1"/>
    <col min="11010" max="11010" width="31.453125" style="22" customWidth="1"/>
    <col min="11011" max="11011" width="4.81640625" style="22" customWidth="1"/>
    <col min="11012" max="11013" width="17.26953125" style="22" customWidth="1"/>
    <col min="11014" max="11017" width="11.1796875" style="22" customWidth="1"/>
    <col min="11018" max="11264" width="9.1796875" style="22"/>
    <col min="11265" max="11265" width="17" style="22" customWidth="1"/>
    <col min="11266" max="11266" width="31.453125" style="22" customWidth="1"/>
    <col min="11267" max="11267" width="4.81640625" style="22" customWidth="1"/>
    <col min="11268" max="11269" width="17.26953125" style="22" customWidth="1"/>
    <col min="11270" max="11273" width="11.1796875" style="22" customWidth="1"/>
    <col min="11274" max="11520" width="9.1796875" style="22"/>
    <col min="11521" max="11521" width="17" style="22" customWidth="1"/>
    <col min="11522" max="11522" width="31.453125" style="22" customWidth="1"/>
    <col min="11523" max="11523" width="4.81640625" style="22" customWidth="1"/>
    <col min="11524" max="11525" width="17.26953125" style="22" customWidth="1"/>
    <col min="11526" max="11529" width="11.1796875" style="22" customWidth="1"/>
    <col min="11530" max="11776" width="9.1796875" style="22"/>
    <col min="11777" max="11777" width="17" style="22" customWidth="1"/>
    <col min="11778" max="11778" width="31.453125" style="22" customWidth="1"/>
    <col min="11779" max="11779" width="4.81640625" style="22" customWidth="1"/>
    <col min="11780" max="11781" width="17.26953125" style="22" customWidth="1"/>
    <col min="11782" max="11785" width="11.1796875" style="22" customWidth="1"/>
    <col min="11786" max="12032" width="9.1796875" style="22"/>
    <col min="12033" max="12033" width="17" style="22" customWidth="1"/>
    <col min="12034" max="12034" width="31.453125" style="22" customWidth="1"/>
    <col min="12035" max="12035" width="4.81640625" style="22" customWidth="1"/>
    <col min="12036" max="12037" width="17.26953125" style="22" customWidth="1"/>
    <col min="12038" max="12041" width="11.1796875" style="22" customWidth="1"/>
    <col min="12042" max="12288" width="9.1796875" style="22"/>
    <col min="12289" max="12289" width="17" style="22" customWidth="1"/>
    <col min="12290" max="12290" width="31.453125" style="22" customWidth="1"/>
    <col min="12291" max="12291" width="4.81640625" style="22" customWidth="1"/>
    <col min="12292" max="12293" width="17.26953125" style="22" customWidth="1"/>
    <col min="12294" max="12297" width="11.1796875" style="22" customWidth="1"/>
    <col min="12298" max="12544" width="9.1796875" style="22"/>
    <col min="12545" max="12545" width="17" style="22" customWidth="1"/>
    <col min="12546" max="12546" width="31.453125" style="22" customWidth="1"/>
    <col min="12547" max="12547" width="4.81640625" style="22" customWidth="1"/>
    <col min="12548" max="12549" width="17.26953125" style="22" customWidth="1"/>
    <col min="12550" max="12553" width="11.1796875" style="22" customWidth="1"/>
    <col min="12554" max="12800" width="9.1796875" style="22"/>
    <col min="12801" max="12801" width="17" style="22" customWidth="1"/>
    <col min="12802" max="12802" width="31.453125" style="22" customWidth="1"/>
    <col min="12803" max="12803" width="4.81640625" style="22" customWidth="1"/>
    <col min="12804" max="12805" width="17.26953125" style="22" customWidth="1"/>
    <col min="12806" max="12809" width="11.1796875" style="22" customWidth="1"/>
    <col min="12810" max="13056" width="9.1796875" style="22"/>
    <col min="13057" max="13057" width="17" style="22" customWidth="1"/>
    <col min="13058" max="13058" width="31.453125" style="22" customWidth="1"/>
    <col min="13059" max="13059" width="4.81640625" style="22" customWidth="1"/>
    <col min="13060" max="13061" width="17.26953125" style="22" customWidth="1"/>
    <col min="13062" max="13065" width="11.1796875" style="22" customWidth="1"/>
    <col min="13066" max="13312" width="9.1796875" style="22"/>
    <col min="13313" max="13313" width="17" style="22" customWidth="1"/>
    <col min="13314" max="13314" width="31.453125" style="22" customWidth="1"/>
    <col min="13315" max="13315" width="4.81640625" style="22" customWidth="1"/>
    <col min="13316" max="13317" width="17.26953125" style="22" customWidth="1"/>
    <col min="13318" max="13321" width="11.1796875" style="22" customWidth="1"/>
    <col min="13322" max="13568" width="9.1796875" style="22"/>
    <col min="13569" max="13569" width="17" style="22" customWidth="1"/>
    <col min="13570" max="13570" width="31.453125" style="22" customWidth="1"/>
    <col min="13571" max="13571" width="4.81640625" style="22" customWidth="1"/>
    <col min="13572" max="13573" width="17.26953125" style="22" customWidth="1"/>
    <col min="13574" max="13577" width="11.1796875" style="22" customWidth="1"/>
    <col min="13578" max="13824" width="9.1796875" style="22"/>
    <col min="13825" max="13825" width="17" style="22" customWidth="1"/>
    <col min="13826" max="13826" width="31.453125" style="22" customWidth="1"/>
    <col min="13827" max="13827" width="4.81640625" style="22" customWidth="1"/>
    <col min="13828" max="13829" width="17.26953125" style="22" customWidth="1"/>
    <col min="13830" max="13833" width="11.1796875" style="22" customWidth="1"/>
    <col min="13834" max="14080" width="9.1796875" style="22"/>
    <col min="14081" max="14081" width="17" style="22" customWidth="1"/>
    <col min="14082" max="14082" width="31.453125" style="22" customWidth="1"/>
    <col min="14083" max="14083" width="4.81640625" style="22" customWidth="1"/>
    <col min="14084" max="14085" width="17.26953125" style="22" customWidth="1"/>
    <col min="14086" max="14089" width="11.1796875" style="22" customWidth="1"/>
    <col min="14090" max="14336" width="9.1796875" style="22"/>
    <col min="14337" max="14337" width="17" style="22" customWidth="1"/>
    <col min="14338" max="14338" width="31.453125" style="22" customWidth="1"/>
    <col min="14339" max="14339" width="4.81640625" style="22" customWidth="1"/>
    <col min="14340" max="14341" width="17.26953125" style="22" customWidth="1"/>
    <col min="14342" max="14345" width="11.1796875" style="22" customWidth="1"/>
    <col min="14346" max="14592" width="9.1796875" style="22"/>
    <col min="14593" max="14593" width="17" style="22" customWidth="1"/>
    <col min="14594" max="14594" width="31.453125" style="22" customWidth="1"/>
    <col min="14595" max="14595" width="4.81640625" style="22" customWidth="1"/>
    <col min="14596" max="14597" width="17.26953125" style="22" customWidth="1"/>
    <col min="14598" max="14601" width="11.1796875" style="22" customWidth="1"/>
    <col min="14602" max="14848" width="9.1796875" style="22"/>
    <col min="14849" max="14849" width="17" style="22" customWidth="1"/>
    <col min="14850" max="14850" width="31.453125" style="22" customWidth="1"/>
    <col min="14851" max="14851" width="4.81640625" style="22" customWidth="1"/>
    <col min="14852" max="14853" width="17.26953125" style="22" customWidth="1"/>
    <col min="14854" max="14857" width="11.1796875" style="22" customWidth="1"/>
    <col min="14858" max="15104" width="9.1796875" style="22"/>
    <col min="15105" max="15105" width="17" style="22" customWidth="1"/>
    <col min="15106" max="15106" width="31.453125" style="22" customWidth="1"/>
    <col min="15107" max="15107" width="4.81640625" style="22" customWidth="1"/>
    <col min="15108" max="15109" width="17.26953125" style="22" customWidth="1"/>
    <col min="15110" max="15113" width="11.1796875" style="22" customWidth="1"/>
    <col min="15114" max="15360" width="9.1796875" style="22"/>
    <col min="15361" max="15361" width="17" style="22" customWidth="1"/>
    <col min="15362" max="15362" width="31.453125" style="22" customWidth="1"/>
    <col min="15363" max="15363" width="4.81640625" style="22" customWidth="1"/>
    <col min="15364" max="15365" width="17.26953125" style="22" customWidth="1"/>
    <col min="15366" max="15369" width="11.1796875" style="22" customWidth="1"/>
    <col min="15370" max="15616" width="9.1796875" style="22"/>
    <col min="15617" max="15617" width="17" style="22" customWidth="1"/>
    <col min="15618" max="15618" width="31.453125" style="22" customWidth="1"/>
    <col min="15619" max="15619" width="4.81640625" style="22" customWidth="1"/>
    <col min="15620" max="15621" width="17.26953125" style="22" customWidth="1"/>
    <col min="15622" max="15625" width="11.1796875" style="22" customWidth="1"/>
    <col min="15626" max="15872" width="9.1796875" style="22"/>
    <col min="15873" max="15873" width="17" style="22" customWidth="1"/>
    <col min="15874" max="15874" width="31.453125" style="22" customWidth="1"/>
    <col min="15875" max="15875" width="4.81640625" style="22" customWidth="1"/>
    <col min="15876" max="15877" width="17.26953125" style="22" customWidth="1"/>
    <col min="15878" max="15881" width="11.1796875" style="22" customWidth="1"/>
    <col min="15882" max="16128" width="9.1796875" style="22"/>
    <col min="16129" max="16129" width="17" style="22" customWidth="1"/>
    <col min="16130" max="16130" width="31.453125" style="22" customWidth="1"/>
    <col min="16131" max="16131" width="4.81640625" style="22" customWidth="1"/>
    <col min="16132" max="16133" width="17.26953125" style="22" customWidth="1"/>
    <col min="16134" max="16137" width="11.1796875" style="22" customWidth="1"/>
    <col min="16138" max="16384" width="9.1796875" style="22"/>
  </cols>
  <sheetData>
    <row r="1" spans="1:8" hidden="1" x14ac:dyDescent="0.3"/>
    <row r="2" spans="1:8" ht="15" customHeight="1" x14ac:dyDescent="0.3">
      <c r="A2" s="34" t="s">
        <v>71</v>
      </c>
      <c r="B2" s="35"/>
      <c r="C2" s="35"/>
      <c r="D2" s="36"/>
      <c r="E2" s="37" t="s">
        <v>72</v>
      </c>
      <c r="F2" s="25"/>
      <c r="G2" s="25"/>
      <c r="H2" s="25"/>
    </row>
    <row r="3" spans="1:8" ht="15" customHeight="1" x14ac:dyDescent="0.3">
      <c r="A3" s="38"/>
      <c r="B3" s="39"/>
      <c r="C3" s="39"/>
      <c r="D3" s="39"/>
      <c r="E3" s="40"/>
      <c r="F3" s="25"/>
      <c r="G3" s="25"/>
      <c r="H3" s="25"/>
    </row>
    <row r="4" spans="1:8" ht="15" customHeight="1" x14ac:dyDescent="0.3">
      <c r="A4" s="41" t="s">
        <v>73</v>
      </c>
      <c r="B4" s="42" t="s">
        <v>3</v>
      </c>
      <c r="C4" s="42"/>
      <c r="D4" s="42"/>
      <c r="E4" s="43"/>
    </row>
    <row r="5" spans="1:8" ht="15" customHeight="1" x14ac:dyDescent="0.3">
      <c r="A5" s="38"/>
      <c r="B5" s="39"/>
      <c r="C5" s="39"/>
      <c r="D5" s="44"/>
      <c r="E5" s="40"/>
    </row>
    <row r="6" spans="1:8" ht="15" customHeight="1" x14ac:dyDescent="0.3">
      <c r="A6" s="45" t="s">
        <v>85</v>
      </c>
      <c r="B6" s="46" t="s">
        <v>74</v>
      </c>
      <c r="C6" s="47"/>
      <c r="D6" s="44"/>
      <c r="E6" s="48"/>
    </row>
    <row r="7" spans="1:8" ht="15" customHeight="1" x14ac:dyDescent="0.3">
      <c r="A7" s="45"/>
      <c r="B7" s="46"/>
      <c r="C7" s="47"/>
      <c r="D7" s="44"/>
      <c r="E7" s="48"/>
    </row>
    <row r="8" spans="1:8" ht="15" customHeight="1" x14ac:dyDescent="0.3">
      <c r="A8" s="45" t="s">
        <v>175</v>
      </c>
      <c r="B8" s="46" t="s">
        <v>28</v>
      </c>
      <c r="C8" s="47"/>
      <c r="D8" s="44"/>
      <c r="E8" s="48"/>
    </row>
    <row r="9" spans="1:8" ht="15" customHeight="1" x14ac:dyDescent="0.3">
      <c r="A9" s="49"/>
      <c r="B9" s="50"/>
      <c r="C9" s="51"/>
      <c r="D9" s="52"/>
      <c r="E9" s="53"/>
    </row>
    <row r="10" spans="1:8" ht="15" customHeight="1" x14ac:dyDescent="0.3">
      <c r="A10" s="45" t="s">
        <v>210</v>
      </c>
      <c r="B10" s="46" t="s">
        <v>160</v>
      </c>
      <c r="C10" s="47"/>
      <c r="D10" s="44"/>
      <c r="E10" s="48"/>
    </row>
    <row r="11" spans="1:8" ht="15" customHeight="1" x14ac:dyDescent="0.3">
      <c r="A11" s="49"/>
      <c r="B11" s="50"/>
      <c r="C11" s="51"/>
      <c r="D11" s="52"/>
      <c r="E11" s="53"/>
    </row>
    <row r="12" spans="1:8" ht="15" customHeight="1" x14ac:dyDescent="0.3">
      <c r="A12" s="45" t="s">
        <v>211</v>
      </c>
      <c r="B12" s="46" t="s">
        <v>213</v>
      </c>
      <c r="C12" s="47"/>
      <c r="D12" s="44"/>
      <c r="E12" s="48"/>
    </row>
    <row r="13" spans="1:8" ht="15" customHeight="1" x14ac:dyDescent="0.3">
      <c r="A13" s="49"/>
      <c r="B13" s="50"/>
      <c r="C13" s="51"/>
      <c r="D13" s="52"/>
      <c r="E13" s="53"/>
    </row>
    <row r="14" spans="1:8" ht="15" customHeight="1" x14ac:dyDescent="0.3">
      <c r="A14" s="45" t="s">
        <v>212</v>
      </c>
      <c r="B14" s="46" t="s">
        <v>10</v>
      </c>
      <c r="C14" s="47"/>
      <c r="D14" s="44"/>
      <c r="E14" s="48"/>
    </row>
    <row r="15" spans="1:8" ht="15" customHeight="1" thickBot="1" x14ac:dyDescent="0.35">
      <c r="A15" s="54"/>
      <c r="B15" s="55"/>
      <c r="C15" s="55"/>
      <c r="D15" s="56"/>
      <c r="E15" s="57"/>
    </row>
    <row r="16" spans="1:8" s="26" customFormat="1" ht="15" customHeight="1" x14ac:dyDescent="0.3">
      <c r="A16" s="58" t="s">
        <v>75</v>
      </c>
      <c r="B16" s="59"/>
      <c r="C16" s="60"/>
      <c r="D16" s="61"/>
      <c r="E16" s="62"/>
      <c r="F16" s="27"/>
      <c r="G16" s="27"/>
      <c r="H16" s="27"/>
    </row>
    <row r="17" spans="1:9" s="26" customFormat="1" ht="15" customHeight="1" x14ac:dyDescent="0.3">
      <c r="A17" s="63" t="s">
        <v>76</v>
      </c>
      <c r="B17" s="64"/>
      <c r="C17" s="65"/>
      <c r="D17" s="166" t="s">
        <v>11</v>
      </c>
      <c r="E17" s="66"/>
      <c r="F17" s="27"/>
      <c r="G17" s="27"/>
      <c r="H17" s="27"/>
    </row>
    <row r="18" spans="1:9" s="26" customFormat="1" ht="15" customHeight="1" thickBot="1" x14ac:dyDescent="0.35">
      <c r="A18" s="67" t="s">
        <v>233</v>
      </c>
      <c r="B18" s="68"/>
      <c r="C18" s="69"/>
      <c r="D18" s="167" t="s">
        <v>11</v>
      </c>
      <c r="E18" s="165"/>
      <c r="F18" s="27"/>
      <c r="G18" s="27"/>
      <c r="H18" s="27"/>
    </row>
    <row r="19" spans="1:9" s="26" customFormat="1" ht="15" customHeight="1" x14ac:dyDescent="0.3">
      <c r="A19" s="63" t="s">
        <v>77</v>
      </c>
      <c r="B19" s="64"/>
      <c r="C19" s="70"/>
      <c r="D19" s="71"/>
      <c r="E19" s="62"/>
      <c r="F19" s="27"/>
      <c r="G19" s="27"/>
      <c r="H19" s="27"/>
    </row>
    <row r="20" spans="1:9" s="24" customFormat="1" ht="15" customHeight="1" thickBot="1" x14ac:dyDescent="0.35">
      <c r="A20" s="72" t="s">
        <v>78</v>
      </c>
      <c r="B20" s="73"/>
      <c r="C20" s="74"/>
      <c r="D20" s="75"/>
      <c r="E20" s="76"/>
      <c r="I20" s="22"/>
    </row>
    <row r="21" spans="1:9" s="24" customFormat="1" ht="15" customHeight="1" thickTop="1" thickBot="1" x14ac:dyDescent="0.35">
      <c r="A21" s="77" t="s">
        <v>79</v>
      </c>
      <c r="B21" s="78" t="s">
        <v>80</v>
      </c>
      <c r="C21" s="79"/>
      <c r="D21" s="80"/>
      <c r="E21" s="81"/>
      <c r="I21" s="22"/>
    </row>
    <row r="22" spans="1:9" s="24" customFormat="1" ht="13.5" thickTop="1" x14ac:dyDescent="0.3">
      <c r="A22" s="22"/>
      <c r="B22" s="22"/>
      <c r="C22" s="22"/>
      <c r="D22" s="28"/>
      <c r="E22" s="23"/>
      <c r="I22" s="22"/>
    </row>
    <row r="23" spans="1:9" s="24" customFormat="1" x14ac:dyDescent="0.3">
      <c r="A23" s="22"/>
      <c r="B23" s="22"/>
      <c r="C23" s="22"/>
      <c r="D23" s="22"/>
      <c r="E23" s="29"/>
      <c r="I23" s="22"/>
    </row>
    <row r="24" spans="1:9" s="24" customFormat="1" x14ac:dyDescent="0.3">
      <c r="A24" s="22"/>
      <c r="B24" s="22"/>
      <c r="C24" s="22"/>
      <c r="D24" s="22"/>
      <c r="E24" s="29"/>
      <c r="I24" s="22"/>
    </row>
    <row r="25" spans="1:9" s="24" customFormat="1" x14ac:dyDescent="0.3">
      <c r="A25" s="22"/>
      <c r="B25" s="22" t="s">
        <v>81</v>
      </c>
      <c r="C25" s="30"/>
      <c r="D25" s="30"/>
      <c r="E25" s="29"/>
      <c r="I25" s="22"/>
    </row>
    <row r="27" spans="1:9" s="24" customFormat="1" x14ac:dyDescent="0.3">
      <c r="A27" s="22"/>
      <c r="B27" s="22" t="s">
        <v>82</v>
      </c>
      <c r="C27" s="22"/>
      <c r="D27" s="22"/>
      <c r="E27" s="23"/>
      <c r="I27" s="22"/>
    </row>
    <row r="28" spans="1:9" s="24" customFormat="1" x14ac:dyDescent="0.3">
      <c r="A28" s="22"/>
      <c r="B28" s="22" t="s">
        <v>83</v>
      </c>
      <c r="C28" s="30"/>
      <c r="D28" s="30"/>
      <c r="E28" s="23"/>
      <c r="I28" s="22"/>
    </row>
    <row r="31" spans="1:9" s="24" customFormat="1" x14ac:dyDescent="0.3">
      <c r="A31" s="22"/>
      <c r="B31" s="22" t="s">
        <v>84</v>
      </c>
      <c r="C31" s="30"/>
      <c r="D31" s="30"/>
      <c r="E31" s="23"/>
      <c r="I31" s="22"/>
    </row>
    <row r="33" spans="1:9" s="24" customFormat="1" x14ac:dyDescent="0.3">
      <c r="A33" s="31"/>
      <c r="B33" s="22"/>
      <c r="C33" s="22"/>
      <c r="D33" s="22"/>
      <c r="E33" s="23"/>
      <c r="I33" s="22"/>
    </row>
  </sheetData>
  <pageMargins left="0.55118110236220497" right="0.39370078740157499" top="0.94488188976377996" bottom="0.59055118110236204" header="0.35433070866141703" footer="0.35433070866141703"/>
  <pageSetup paperSize="9" firstPageNumber="22" fitToHeight="21" orientation="portrait" r:id="rId1"/>
  <headerFooter alignWithMargins="0">
    <oddHeader xml:space="preserve">&amp;C
</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K43"/>
  <sheetViews>
    <sheetView topLeftCell="A22" workbookViewId="0">
      <selection activeCell="L34" sqref="L34"/>
    </sheetView>
  </sheetViews>
  <sheetFormatPr defaultRowHeight="13" x14ac:dyDescent="0.3"/>
  <cols>
    <col min="1" max="1" width="4.81640625" style="6" customWidth="1"/>
    <col min="2" max="3" width="8.7265625" style="6"/>
    <col min="4" max="4" width="9.81640625" style="6" bestFit="1" customWidth="1"/>
    <col min="5" max="6" width="8.7265625" style="6"/>
    <col min="7" max="7" width="9.81640625" style="6" customWidth="1"/>
    <col min="8" max="9" width="8.7265625" style="6"/>
    <col min="10" max="10" width="9.81640625" style="6" customWidth="1"/>
    <col min="11" max="11" width="5.54296875" style="6" customWidth="1"/>
    <col min="12" max="256" width="8.7265625" style="6"/>
    <col min="257" max="257" width="4.81640625" style="6" customWidth="1"/>
    <col min="258" max="259" width="8.7265625" style="6"/>
    <col min="260" max="260" width="9.81640625" style="6" bestFit="1" customWidth="1"/>
    <col min="261" max="262" width="8.7265625" style="6"/>
    <col min="263" max="263" width="9.81640625" style="6" customWidth="1"/>
    <col min="264" max="265" width="8.7265625" style="6"/>
    <col min="266" max="266" width="9.81640625" style="6" customWidth="1"/>
    <col min="267" max="267" width="5.54296875" style="6" customWidth="1"/>
    <col min="268" max="512" width="8.7265625" style="6"/>
    <col min="513" max="513" width="4.81640625" style="6" customWidth="1"/>
    <col min="514" max="515" width="8.7265625" style="6"/>
    <col min="516" max="516" width="9.81640625" style="6" bestFit="1" customWidth="1"/>
    <col min="517" max="518" width="8.7265625" style="6"/>
    <col min="519" max="519" width="9.81640625" style="6" customWidth="1"/>
    <col min="520" max="521" width="8.7265625" style="6"/>
    <col min="522" max="522" width="9.81640625" style="6" customWidth="1"/>
    <col min="523" max="523" width="5.54296875" style="6" customWidth="1"/>
    <col min="524" max="768" width="8.7265625" style="6"/>
    <col min="769" max="769" width="4.81640625" style="6" customWidth="1"/>
    <col min="770" max="771" width="8.7265625" style="6"/>
    <col min="772" max="772" width="9.81640625" style="6" bestFit="1" customWidth="1"/>
    <col min="773" max="774" width="8.7265625" style="6"/>
    <col min="775" max="775" width="9.81640625" style="6" customWidth="1"/>
    <col min="776" max="777" width="8.7265625" style="6"/>
    <col min="778" max="778" width="9.81640625" style="6" customWidth="1"/>
    <col min="779" max="779" width="5.54296875" style="6" customWidth="1"/>
    <col min="780" max="1024" width="8.7265625" style="6"/>
    <col min="1025" max="1025" width="4.81640625" style="6" customWidth="1"/>
    <col min="1026" max="1027" width="8.7265625" style="6"/>
    <col min="1028" max="1028" width="9.81640625" style="6" bestFit="1" customWidth="1"/>
    <col min="1029" max="1030" width="8.7265625" style="6"/>
    <col min="1031" max="1031" width="9.81640625" style="6" customWidth="1"/>
    <col min="1032" max="1033" width="8.7265625" style="6"/>
    <col min="1034" max="1034" width="9.81640625" style="6" customWidth="1"/>
    <col min="1035" max="1035" width="5.54296875" style="6" customWidth="1"/>
    <col min="1036" max="1280" width="8.7265625" style="6"/>
    <col min="1281" max="1281" width="4.81640625" style="6" customWidth="1"/>
    <col min="1282" max="1283" width="8.7265625" style="6"/>
    <col min="1284" max="1284" width="9.81640625" style="6" bestFit="1" customWidth="1"/>
    <col min="1285" max="1286" width="8.7265625" style="6"/>
    <col min="1287" max="1287" width="9.81640625" style="6" customWidth="1"/>
    <col min="1288" max="1289" width="8.7265625" style="6"/>
    <col min="1290" max="1290" width="9.81640625" style="6" customWidth="1"/>
    <col min="1291" max="1291" width="5.54296875" style="6" customWidth="1"/>
    <col min="1292" max="1536" width="8.7265625" style="6"/>
    <col min="1537" max="1537" width="4.81640625" style="6" customWidth="1"/>
    <col min="1538" max="1539" width="8.7265625" style="6"/>
    <col min="1540" max="1540" width="9.81640625" style="6" bestFit="1" customWidth="1"/>
    <col min="1541" max="1542" width="8.7265625" style="6"/>
    <col min="1543" max="1543" width="9.81640625" style="6" customWidth="1"/>
    <col min="1544" max="1545" width="8.7265625" style="6"/>
    <col min="1546" max="1546" width="9.81640625" style="6" customWidth="1"/>
    <col min="1547" max="1547" width="5.54296875" style="6" customWidth="1"/>
    <col min="1548" max="1792" width="8.7265625" style="6"/>
    <col min="1793" max="1793" width="4.81640625" style="6" customWidth="1"/>
    <col min="1794" max="1795" width="8.7265625" style="6"/>
    <col min="1796" max="1796" width="9.81640625" style="6" bestFit="1" customWidth="1"/>
    <col min="1797" max="1798" width="8.7265625" style="6"/>
    <col min="1799" max="1799" width="9.81640625" style="6" customWidth="1"/>
    <col min="1800" max="1801" width="8.7265625" style="6"/>
    <col min="1802" max="1802" width="9.81640625" style="6" customWidth="1"/>
    <col min="1803" max="1803" width="5.54296875" style="6" customWidth="1"/>
    <col min="1804" max="2048" width="8.7265625" style="6"/>
    <col min="2049" max="2049" width="4.81640625" style="6" customWidth="1"/>
    <col min="2050" max="2051" width="8.7265625" style="6"/>
    <col min="2052" max="2052" width="9.81640625" style="6" bestFit="1" customWidth="1"/>
    <col min="2053" max="2054" width="8.7265625" style="6"/>
    <col min="2055" max="2055" width="9.81640625" style="6" customWidth="1"/>
    <col min="2056" max="2057" width="8.7265625" style="6"/>
    <col min="2058" max="2058" width="9.81640625" style="6" customWidth="1"/>
    <col min="2059" max="2059" width="5.54296875" style="6" customWidth="1"/>
    <col min="2060" max="2304" width="8.7265625" style="6"/>
    <col min="2305" max="2305" width="4.81640625" style="6" customWidth="1"/>
    <col min="2306" max="2307" width="8.7265625" style="6"/>
    <col min="2308" max="2308" width="9.81640625" style="6" bestFit="1" customWidth="1"/>
    <col min="2309" max="2310" width="8.7265625" style="6"/>
    <col min="2311" max="2311" width="9.81640625" style="6" customWidth="1"/>
    <col min="2312" max="2313" width="8.7265625" style="6"/>
    <col min="2314" max="2314" width="9.81640625" style="6" customWidth="1"/>
    <col min="2315" max="2315" width="5.54296875" style="6" customWidth="1"/>
    <col min="2316" max="2560" width="8.7265625" style="6"/>
    <col min="2561" max="2561" width="4.81640625" style="6" customWidth="1"/>
    <col min="2562" max="2563" width="8.7265625" style="6"/>
    <col min="2564" max="2564" width="9.81640625" style="6" bestFit="1" customWidth="1"/>
    <col min="2565" max="2566" width="8.7265625" style="6"/>
    <col min="2567" max="2567" width="9.81640625" style="6" customWidth="1"/>
    <col min="2568" max="2569" width="8.7265625" style="6"/>
    <col min="2570" max="2570" width="9.81640625" style="6" customWidth="1"/>
    <col min="2571" max="2571" width="5.54296875" style="6" customWidth="1"/>
    <col min="2572" max="2816" width="8.7265625" style="6"/>
    <col min="2817" max="2817" width="4.81640625" style="6" customWidth="1"/>
    <col min="2818" max="2819" width="8.7265625" style="6"/>
    <col min="2820" max="2820" width="9.81640625" style="6" bestFit="1" customWidth="1"/>
    <col min="2821" max="2822" width="8.7265625" style="6"/>
    <col min="2823" max="2823" width="9.81640625" style="6" customWidth="1"/>
    <col min="2824" max="2825" width="8.7265625" style="6"/>
    <col min="2826" max="2826" width="9.81640625" style="6" customWidth="1"/>
    <col min="2827" max="2827" width="5.54296875" style="6" customWidth="1"/>
    <col min="2828" max="3072" width="8.7265625" style="6"/>
    <col min="3073" max="3073" width="4.81640625" style="6" customWidth="1"/>
    <col min="3074" max="3075" width="8.7265625" style="6"/>
    <col min="3076" max="3076" width="9.81640625" style="6" bestFit="1" customWidth="1"/>
    <col min="3077" max="3078" width="8.7265625" style="6"/>
    <col min="3079" max="3079" width="9.81640625" style="6" customWidth="1"/>
    <col min="3080" max="3081" width="8.7265625" style="6"/>
    <col min="3082" max="3082" width="9.81640625" style="6" customWidth="1"/>
    <col min="3083" max="3083" width="5.54296875" style="6" customWidth="1"/>
    <col min="3084" max="3328" width="8.7265625" style="6"/>
    <col min="3329" max="3329" width="4.81640625" style="6" customWidth="1"/>
    <col min="3330" max="3331" width="8.7265625" style="6"/>
    <col min="3332" max="3332" width="9.81640625" style="6" bestFit="1" customWidth="1"/>
    <col min="3333" max="3334" width="8.7265625" style="6"/>
    <col min="3335" max="3335" width="9.81640625" style="6" customWidth="1"/>
    <col min="3336" max="3337" width="8.7265625" style="6"/>
    <col min="3338" max="3338" width="9.81640625" style="6" customWidth="1"/>
    <col min="3339" max="3339" width="5.54296875" style="6" customWidth="1"/>
    <col min="3340" max="3584" width="8.7265625" style="6"/>
    <col min="3585" max="3585" width="4.81640625" style="6" customWidth="1"/>
    <col min="3586" max="3587" width="8.7265625" style="6"/>
    <col min="3588" max="3588" width="9.81640625" style="6" bestFit="1" customWidth="1"/>
    <col min="3589" max="3590" width="8.7265625" style="6"/>
    <col min="3591" max="3591" width="9.81640625" style="6" customWidth="1"/>
    <col min="3592" max="3593" width="8.7265625" style="6"/>
    <col min="3594" max="3594" width="9.81640625" style="6" customWidth="1"/>
    <col min="3595" max="3595" width="5.54296875" style="6" customWidth="1"/>
    <col min="3596" max="3840" width="8.7265625" style="6"/>
    <col min="3841" max="3841" width="4.81640625" style="6" customWidth="1"/>
    <col min="3842" max="3843" width="8.7265625" style="6"/>
    <col min="3844" max="3844" width="9.81640625" style="6" bestFit="1" customWidth="1"/>
    <col min="3845" max="3846" width="8.7265625" style="6"/>
    <col min="3847" max="3847" width="9.81640625" style="6" customWidth="1"/>
    <col min="3848" max="3849" width="8.7265625" style="6"/>
    <col min="3850" max="3850" width="9.81640625" style="6" customWidth="1"/>
    <col min="3851" max="3851" width="5.54296875" style="6" customWidth="1"/>
    <col min="3852" max="4096" width="8.7265625" style="6"/>
    <col min="4097" max="4097" width="4.81640625" style="6" customWidth="1"/>
    <col min="4098" max="4099" width="8.7265625" style="6"/>
    <col min="4100" max="4100" width="9.81640625" style="6" bestFit="1" customWidth="1"/>
    <col min="4101" max="4102" width="8.7265625" style="6"/>
    <col min="4103" max="4103" width="9.81640625" style="6" customWidth="1"/>
    <col min="4104" max="4105" width="8.7265625" style="6"/>
    <col min="4106" max="4106" width="9.81640625" style="6" customWidth="1"/>
    <col min="4107" max="4107" width="5.54296875" style="6" customWidth="1"/>
    <col min="4108" max="4352" width="8.7265625" style="6"/>
    <col min="4353" max="4353" width="4.81640625" style="6" customWidth="1"/>
    <col min="4354" max="4355" width="8.7265625" style="6"/>
    <col min="4356" max="4356" width="9.81640625" style="6" bestFit="1" customWidth="1"/>
    <col min="4357" max="4358" width="8.7265625" style="6"/>
    <col min="4359" max="4359" width="9.81640625" style="6" customWidth="1"/>
    <col min="4360" max="4361" width="8.7265625" style="6"/>
    <col min="4362" max="4362" width="9.81640625" style="6" customWidth="1"/>
    <col min="4363" max="4363" width="5.54296875" style="6" customWidth="1"/>
    <col min="4364" max="4608" width="8.7265625" style="6"/>
    <col min="4609" max="4609" width="4.81640625" style="6" customWidth="1"/>
    <col min="4610" max="4611" width="8.7265625" style="6"/>
    <col min="4612" max="4612" width="9.81640625" style="6" bestFit="1" customWidth="1"/>
    <col min="4613" max="4614" width="8.7265625" style="6"/>
    <col min="4615" max="4615" width="9.81640625" style="6" customWidth="1"/>
    <col min="4616" max="4617" width="8.7265625" style="6"/>
    <col min="4618" max="4618" width="9.81640625" style="6" customWidth="1"/>
    <col min="4619" max="4619" width="5.54296875" style="6" customWidth="1"/>
    <col min="4620" max="4864" width="8.7265625" style="6"/>
    <col min="4865" max="4865" width="4.81640625" style="6" customWidth="1"/>
    <col min="4866" max="4867" width="8.7265625" style="6"/>
    <col min="4868" max="4868" width="9.81640625" style="6" bestFit="1" customWidth="1"/>
    <col min="4869" max="4870" width="8.7265625" style="6"/>
    <col min="4871" max="4871" width="9.81640625" style="6" customWidth="1"/>
    <col min="4872" max="4873" width="8.7265625" style="6"/>
    <col min="4874" max="4874" width="9.81640625" style="6" customWidth="1"/>
    <col min="4875" max="4875" width="5.54296875" style="6" customWidth="1"/>
    <col min="4876" max="5120" width="8.7265625" style="6"/>
    <col min="5121" max="5121" width="4.81640625" style="6" customWidth="1"/>
    <col min="5122" max="5123" width="8.7265625" style="6"/>
    <col min="5124" max="5124" width="9.81640625" style="6" bestFit="1" customWidth="1"/>
    <col min="5125" max="5126" width="8.7265625" style="6"/>
    <col min="5127" max="5127" width="9.81640625" style="6" customWidth="1"/>
    <col min="5128" max="5129" width="8.7265625" style="6"/>
    <col min="5130" max="5130" width="9.81640625" style="6" customWidth="1"/>
    <col min="5131" max="5131" width="5.54296875" style="6" customWidth="1"/>
    <col min="5132" max="5376" width="8.7265625" style="6"/>
    <col min="5377" max="5377" width="4.81640625" style="6" customWidth="1"/>
    <col min="5378" max="5379" width="8.7265625" style="6"/>
    <col min="5380" max="5380" width="9.81640625" style="6" bestFit="1" customWidth="1"/>
    <col min="5381" max="5382" width="8.7265625" style="6"/>
    <col min="5383" max="5383" width="9.81640625" style="6" customWidth="1"/>
    <col min="5384" max="5385" width="8.7265625" style="6"/>
    <col min="5386" max="5386" width="9.81640625" style="6" customWidth="1"/>
    <col min="5387" max="5387" width="5.54296875" style="6" customWidth="1"/>
    <col min="5388" max="5632" width="8.7265625" style="6"/>
    <col min="5633" max="5633" width="4.81640625" style="6" customWidth="1"/>
    <col min="5634" max="5635" width="8.7265625" style="6"/>
    <col min="5636" max="5636" width="9.81640625" style="6" bestFit="1" customWidth="1"/>
    <col min="5637" max="5638" width="8.7265625" style="6"/>
    <col min="5639" max="5639" width="9.81640625" style="6" customWidth="1"/>
    <col min="5640" max="5641" width="8.7265625" style="6"/>
    <col min="5642" max="5642" width="9.81640625" style="6" customWidth="1"/>
    <col min="5643" max="5643" width="5.54296875" style="6" customWidth="1"/>
    <col min="5644" max="5888" width="8.7265625" style="6"/>
    <col min="5889" max="5889" width="4.81640625" style="6" customWidth="1"/>
    <col min="5890" max="5891" width="8.7265625" style="6"/>
    <col min="5892" max="5892" width="9.81640625" style="6" bestFit="1" customWidth="1"/>
    <col min="5893" max="5894" width="8.7265625" style="6"/>
    <col min="5895" max="5895" width="9.81640625" style="6" customWidth="1"/>
    <col min="5896" max="5897" width="8.7265625" style="6"/>
    <col min="5898" max="5898" width="9.81640625" style="6" customWidth="1"/>
    <col min="5899" max="5899" width="5.54296875" style="6" customWidth="1"/>
    <col min="5900" max="6144" width="8.7265625" style="6"/>
    <col min="6145" max="6145" width="4.81640625" style="6" customWidth="1"/>
    <col min="6146" max="6147" width="8.7265625" style="6"/>
    <col min="6148" max="6148" width="9.81640625" style="6" bestFit="1" customWidth="1"/>
    <col min="6149" max="6150" width="8.7265625" style="6"/>
    <col min="6151" max="6151" width="9.81640625" style="6" customWidth="1"/>
    <col min="6152" max="6153" width="8.7265625" style="6"/>
    <col min="6154" max="6154" width="9.81640625" style="6" customWidth="1"/>
    <col min="6155" max="6155" width="5.54296875" style="6" customWidth="1"/>
    <col min="6156" max="6400" width="8.7265625" style="6"/>
    <col min="6401" max="6401" width="4.81640625" style="6" customWidth="1"/>
    <col min="6402" max="6403" width="8.7265625" style="6"/>
    <col min="6404" max="6404" width="9.81640625" style="6" bestFit="1" customWidth="1"/>
    <col min="6405" max="6406" width="8.7265625" style="6"/>
    <col min="6407" max="6407" width="9.81640625" style="6" customWidth="1"/>
    <col min="6408" max="6409" width="8.7265625" style="6"/>
    <col min="6410" max="6410" width="9.81640625" style="6" customWidth="1"/>
    <col min="6411" max="6411" width="5.54296875" style="6" customWidth="1"/>
    <col min="6412" max="6656" width="8.7265625" style="6"/>
    <col min="6657" max="6657" width="4.81640625" style="6" customWidth="1"/>
    <col min="6658" max="6659" width="8.7265625" style="6"/>
    <col min="6660" max="6660" width="9.81640625" style="6" bestFit="1" customWidth="1"/>
    <col min="6661" max="6662" width="8.7265625" style="6"/>
    <col min="6663" max="6663" width="9.81640625" style="6" customWidth="1"/>
    <col min="6664" max="6665" width="8.7265625" style="6"/>
    <col min="6666" max="6666" width="9.81640625" style="6" customWidth="1"/>
    <col min="6667" max="6667" width="5.54296875" style="6" customWidth="1"/>
    <col min="6668" max="6912" width="8.7265625" style="6"/>
    <col min="6913" max="6913" width="4.81640625" style="6" customWidth="1"/>
    <col min="6914" max="6915" width="8.7265625" style="6"/>
    <col min="6916" max="6916" width="9.81640625" style="6" bestFit="1" customWidth="1"/>
    <col min="6917" max="6918" width="8.7265625" style="6"/>
    <col min="6919" max="6919" width="9.81640625" style="6" customWidth="1"/>
    <col min="6920" max="6921" width="8.7265625" style="6"/>
    <col min="6922" max="6922" width="9.81640625" style="6" customWidth="1"/>
    <col min="6923" max="6923" width="5.54296875" style="6" customWidth="1"/>
    <col min="6924" max="7168" width="8.7265625" style="6"/>
    <col min="7169" max="7169" width="4.81640625" style="6" customWidth="1"/>
    <col min="7170" max="7171" width="8.7265625" style="6"/>
    <col min="7172" max="7172" width="9.81640625" style="6" bestFit="1" customWidth="1"/>
    <col min="7173" max="7174" width="8.7265625" style="6"/>
    <col min="7175" max="7175" width="9.81640625" style="6" customWidth="1"/>
    <col min="7176" max="7177" width="8.7265625" style="6"/>
    <col min="7178" max="7178" width="9.81640625" style="6" customWidth="1"/>
    <col min="7179" max="7179" width="5.54296875" style="6" customWidth="1"/>
    <col min="7180" max="7424" width="8.7265625" style="6"/>
    <col min="7425" max="7425" width="4.81640625" style="6" customWidth="1"/>
    <col min="7426" max="7427" width="8.7265625" style="6"/>
    <col min="7428" max="7428" width="9.81640625" style="6" bestFit="1" customWidth="1"/>
    <col min="7429" max="7430" width="8.7265625" style="6"/>
    <col min="7431" max="7431" width="9.81640625" style="6" customWidth="1"/>
    <col min="7432" max="7433" width="8.7265625" style="6"/>
    <col min="7434" max="7434" width="9.81640625" style="6" customWidth="1"/>
    <col min="7435" max="7435" width="5.54296875" style="6" customWidth="1"/>
    <col min="7436" max="7680" width="8.7265625" style="6"/>
    <col min="7681" max="7681" width="4.81640625" style="6" customWidth="1"/>
    <col min="7682" max="7683" width="8.7265625" style="6"/>
    <col min="7684" max="7684" width="9.81640625" style="6" bestFit="1" customWidth="1"/>
    <col min="7685" max="7686" width="8.7265625" style="6"/>
    <col min="7687" max="7687" width="9.81640625" style="6" customWidth="1"/>
    <col min="7688" max="7689" width="8.7265625" style="6"/>
    <col min="7690" max="7690" width="9.81640625" style="6" customWidth="1"/>
    <col min="7691" max="7691" width="5.54296875" style="6" customWidth="1"/>
    <col min="7692" max="7936" width="8.7265625" style="6"/>
    <col min="7937" max="7937" width="4.81640625" style="6" customWidth="1"/>
    <col min="7938" max="7939" width="8.7265625" style="6"/>
    <col min="7940" max="7940" width="9.81640625" style="6" bestFit="1" customWidth="1"/>
    <col min="7941" max="7942" width="8.7265625" style="6"/>
    <col min="7943" max="7943" width="9.81640625" style="6" customWidth="1"/>
    <col min="7944" max="7945" width="8.7265625" style="6"/>
    <col min="7946" max="7946" width="9.81640625" style="6" customWidth="1"/>
    <col min="7947" max="7947" width="5.54296875" style="6" customWidth="1"/>
    <col min="7948" max="8192" width="8.7265625" style="6"/>
    <col min="8193" max="8193" width="4.81640625" style="6" customWidth="1"/>
    <col min="8194" max="8195" width="8.7265625" style="6"/>
    <col min="8196" max="8196" width="9.81640625" style="6" bestFit="1" customWidth="1"/>
    <col min="8197" max="8198" width="8.7265625" style="6"/>
    <col min="8199" max="8199" width="9.81640625" style="6" customWidth="1"/>
    <col min="8200" max="8201" width="8.7265625" style="6"/>
    <col min="8202" max="8202" width="9.81640625" style="6" customWidth="1"/>
    <col min="8203" max="8203" width="5.54296875" style="6" customWidth="1"/>
    <col min="8204" max="8448" width="8.7265625" style="6"/>
    <col min="8449" max="8449" width="4.81640625" style="6" customWidth="1"/>
    <col min="8450" max="8451" width="8.7265625" style="6"/>
    <col min="8452" max="8452" width="9.81640625" style="6" bestFit="1" customWidth="1"/>
    <col min="8453" max="8454" width="8.7265625" style="6"/>
    <col min="8455" max="8455" width="9.81640625" style="6" customWidth="1"/>
    <col min="8456" max="8457" width="8.7265625" style="6"/>
    <col min="8458" max="8458" width="9.81640625" style="6" customWidth="1"/>
    <col min="8459" max="8459" width="5.54296875" style="6" customWidth="1"/>
    <col min="8460" max="8704" width="8.7265625" style="6"/>
    <col min="8705" max="8705" width="4.81640625" style="6" customWidth="1"/>
    <col min="8706" max="8707" width="8.7265625" style="6"/>
    <col min="8708" max="8708" width="9.81640625" style="6" bestFit="1" customWidth="1"/>
    <col min="8709" max="8710" width="8.7265625" style="6"/>
    <col min="8711" max="8711" width="9.81640625" style="6" customWidth="1"/>
    <col min="8712" max="8713" width="8.7265625" style="6"/>
    <col min="8714" max="8714" width="9.81640625" style="6" customWidth="1"/>
    <col min="8715" max="8715" width="5.54296875" style="6" customWidth="1"/>
    <col min="8716" max="8960" width="8.7265625" style="6"/>
    <col min="8961" max="8961" width="4.81640625" style="6" customWidth="1"/>
    <col min="8962" max="8963" width="8.7265625" style="6"/>
    <col min="8964" max="8964" width="9.81640625" style="6" bestFit="1" customWidth="1"/>
    <col min="8965" max="8966" width="8.7265625" style="6"/>
    <col min="8967" max="8967" width="9.81640625" style="6" customWidth="1"/>
    <col min="8968" max="8969" width="8.7265625" style="6"/>
    <col min="8970" max="8970" width="9.81640625" style="6" customWidth="1"/>
    <col min="8971" max="8971" width="5.54296875" style="6" customWidth="1"/>
    <col min="8972" max="9216" width="8.7265625" style="6"/>
    <col min="9217" max="9217" width="4.81640625" style="6" customWidth="1"/>
    <col min="9218" max="9219" width="8.7265625" style="6"/>
    <col min="9220" max="9220" width="9.81640625" style="6" bestFit="1" customWidth="1"/>
    <col min="9221" max="9222" width="8.7265625" style="6"/>
    <col min="9223" max="9223" width="9.81640625" style="6" customWidth="1"/>
    <col min="9224" max="9225" width="8.7265625" style="6"/>
    <col min="9226" max="9226" width="9.81640625" style="6" customWidth="1"/>
    <col min="9227" max="9227" width="5.54296875" style="6" customWidth="1"/>
    <col min="9228" max="9472" width="8.7265625" style="6"/>
    <col min="9473" max="9473" width="4.81640625" style="6" customWidth="1"/>
    <col min="9474" max="9475" width="8.7265625" style="6"/>
    <col min="9476" max="9476" width="9.81640625" style="6" bestFit="1" customWidth="1"/>
    <col min="9477" max="9478" width="8.7265625" style="6"/>
    <col min="9479" max="9479" width="9.81640625" style="6" customWidth="1"/>
    <col min="9480" max="9481" width="8.7265625" style="6"/>
    <col min="9482" max="9482" width="9.81640625" style="6" customWidth="1"/>
    <col min="9483" max="9483" width="5.54296875" style="6" customWidth="1"/>
    <col min="9484" max="9728" width="8.7265625" style="6"/>
    <col min="9729" max="9729" width="4.81640625" style="6" customWidth="1"/>
    <col min="9730" max="9731" width="8.7265625" style="6"/>
    <col min="9732" max="9732" width="9.81640625" style="6" bestFit="1" customWidth="1"/>
    <col min="9733" max="9734" width="8.7265625" style="6"/>
    <col min="9735" max="9735" width="9.81640625" style="6" customWidth="1"/>
    <col min="9736" max="9737" width="8.7265625" style="6"/>
    <col min="9738" max="9738" width="9.81640625" style="6" customWidth="1"/>
    <col min="9739" max="9739" width="5.54296875" style="6" customWidth="1"/>
    <col min="9740" max="9984" width="8.7265625" style="6"/>
    <col min="9985" max="9985" width="4.81640625" style="6" customWidth="1"/>
    <col min="9986" max="9987" width="8.7265625" style="6"/>
    <col min="9988" max="9988" width="9.81640625" style="6" bestFit="1" customWidth="1"/>
    <col min="9989" max="9990" width="8.7265625" style="6"/>
    <col min="9991" max="9991" width="9.81640625" style="6" customWidth="1"/>
    <col min="9992" max="9993" width="8.7265625" style="6"/>
    <col min="9994" max="9994" width="9.81640625" style="6" customWidth="1"/>
    <col min="9995" max="9995" width="5.54296875" style="6" customWidth="1"/>
    <col min="9996" max="10240" width="8.7265625" style="6"/>
    <col min="10241" max="10241" width="4.81640625" style="6" customWidth="1"/>
    <col min="10242" max="10243" width="8.7265625" style="6"/>
    <col min="10244" max="10244" width="9.81640625" style="6" bestFit="1" customWidth="1"/>
    <col min="10245" max="10246" width="8.7265625" style="6"/>
    <col min="10247" max="10247" width="9.81640625" style="6" customWidth="1"/>
    <col min="10248" max="10249" width="8.7265625" style="6"/>
    <col min="10250" max="10250" width="9.81640625" style="6" customWidth="1"/>
    <col min="10251" max="10251" width="5.54296875" style="6" customWidth="1"/>
    <col min="10252" max="10496" width="8.7265625" style="6"/>
    <col min="10497" max="10497" width="4.81640625" style="6" customWidth="1"/>
    <col min="10498" max="10499" width="8.7265625" style="6"/>
    <col min="10500" max="10500" width="9.81640625" style="6" bestFit="1" customWidth="1"/>
    <col min="10501" max="10502" width="8.7265625" style="6"/>
    <col min="10503" max="10503" width="9.81640625" style="6" customWidth="1"/>
    <col min="10504" max="10505" width="8.7265625" style="6"/>
    <col min="10506" max="10506" width="9.81640625" style="6" customWidth="1"/>
    <col min="10507" max="10507" width="5.54296875" style="6" customWidth="1"/>
    <col min="10508" max="10752" width="8.7265625" style="6"/>
    <col min="10753" max="10753" width="4.81640625" style="6" customWidth="1"/>
    <col min="10754" max="10755" width="8.7265625" style="6"/>
    <col min="10756" max="10756" width="9.81640625" style="6" bestFit="1" customWidth="1"/>
    <col min="10757" max="10758" width="8.7265625" style="6"/>
    <col min="10759" max="10759" width="9.81640625" style="6" customWidth="1"/>
    <col min="10760" max="10761" width="8.7265625" style="6"/>
    <col min="10762" max="10762" width="9.81640625" style="6" customWidth="1"/>
    <col min="10763" max="10763" width="5.54296875" style="6" customWidth="1"/>
    <col min="10764" max="11008" width="8.7265625" style="6"/>
    <col min="11009" max="11009" width="4.81640625" style="6" customWidth="1"/>
    <col min="11010" max="11011" width="8.7265625" style="6"/>
    <col min="11012" max="11012" width="9.81640625" style="6" bestFit="1" customWidth="1"/>
    <col min="11013" max="11014" width="8.7265625" style="6"/>
    <col min="11015" max="11015" width="9.81640625" style="6" customWidth="1"/>
    <col min="11016" max="11017" width="8.7265625" style="6"/>
    <col min="11018" max="11018" width="9.81640625" style="6" customWidth="1"/>
    <col min="11019" max="11019" width="5.54296875" style="6" customWidth="1"/>
    <col min="11020" max="11264" width="8.7265625" style="6"/>
    <col min="11265" max="11265" width="4.81640625" style="6" customWidth="1"/>
    <col min="11266" max="11267" width="8.7265625" style="6"/>
    <col min="11268" max="11268" width="9.81640625" style="6" bestFit="1" customWidth="1"/>
    <col min="11269" max="11270" width="8.7265625" style="6"/>
    <col min="11271" max="11271" width="9.81640625" style="6" customWidth="1"/>
    <col min="11272" max="11273" width="8.7265625" style="6"/>
    <col min="11274" max="11274" width="9.81640625" style="6" customWidth="1"/>
    <col min="11275" max="11275" width="5.54296875" style="6" customWidth="1"/>
    <col min="11276" max="11520" width="8.7265625" style="6"/>
    <col min="11521" max="11521" width="4.81640625" style="6" customWidth="1"/>
    <col min="11522" max="11523" width="8.7265625" style="6"/>
    <col min="11524" max="11524" width="9.81640625" style="6" bestFit="1" customWidth="1"/>
    <col min="11525" max="11526" width="8.7265625" style="6"/>
    <col min="11527" max="11527" width="9.81640625" style="6" customWidth="1"/>
    <col min="11528" max="11529" width="8.7265625" style="6"/>
    <col min="11530" max="11530" width="9.81640625" style="6" customWidth="1"/>
    <col min="11531" max="11531" width="5.54296875" style="6" customWidth="1"/>
    <col min="11532" max="11776" width="8.7265625" style="6"/>
    <col min="11777" max="11777" width="4.81640625" style="6" customWidth="1"/>
    <col min="11778" max="11779" width="8.7265625" style="6"/>
    <col min="11780" max="11780" width="9.81640625" style="6" bestFit="1" customWidth="1"/>
    <col min="11781" max="11782" width="8.7265625" style="6"/>
    <col min="11783" max="11783" width="9.81640625" style="6" customWidth="1"/>
    <col min="11784" max="11785" width="8.7265625" style="6"/>
    <col min="11786" max="11786" width="9.81640625" style="6" customWidth="1"/>
    <col min="11787" max="11787" width="5.54296875" style="6" customWidth="1"/>
    <col min="11788" max="12032" width="8.7265625" style="6"/>
    <col min="12033" max="12033" width="4.81640625" style="6" customWidth="1"/>
    <col min="12034" max="12035" width="8.7265625" style="6"/>
    <col min="12036" max="12036" width="9.81640625" style="6" bestFit="1" customWidth="1"/>
    <col min="12037" max="12038" width="8.7265625" style="6"/>
    <col min="12039" max="12039" width="9.81640625" style="6" customWidth="1"/>
    <col min="12040" max="12041" width="8.7265625" style="6"/>
    <col min="12042" max="12042" width="9.81640625" style="6" customWidth="1"/>
    <col min="12043" max="12043" width="5.54296875" style="6" customWidth="1"/>
    <col min="12044" max="12288" width="8.7265625" style="6"/>
    <col min="12289" max="12289" width="4.81640625" style="6" customWidth="1"/>
    <col min="12290" max="12291" width="8.7265625" style="6"/>
    <col min="12292" max="12292" width="9.81640625" style="6" bestFit="1" customWidth="1"/>
    <col min="12293" max="12294" width="8.7265625" style="6"/>
    <col min="12295" max="12295" width="9.81640625" style="6" customWidth="1"/>
    <col min="12296" max="12297" width="8.7265625" style="6"/>
    <col min="12298" max="12298" width="9.81640625" style="6" customWidth="1"/>
    <col min="12299" max="12299" width="5.54296875" style="6" customWidth="1"/>
    <col min="12300" max="12544" width="8.7265625" style="6"/>
    <col min="12545" max="12545" width="4.81640625" style="6" customWidth="1"/>
    <col min="12546" max="12547" width="8.7265625" style="6"/>
    <col min="12548" max="12548" width="9.81640625" style="6" bestFit="1" customWidth="1"/>
    <col min="12549" max="12550" width="8.7265625" style="6"/>
    <col min="12551" max="12551" width="9.81640625" style="6" customWidth="1"/>
    <col min="12552" max="12553" width="8.7265625" style="6"/>
    <col min="12554" max="12554" width="9.81640625" style="6" customWidth="1"/>
    <col min="12555" max="12555" width="5.54296875" style="6" customWidth="1"/>
    <col min="12556" max="12800" width="8.7265625" style="6"/>
    <col min="12801" max="12801" width="4.81640625" style="6" customWidth="1"/>
    <col min="12802" max="12803" width="8.7265625" style="6"/>
    <col min="12804" max="12804" width="9.81640625" style="6" bestFit="1" customWidth="1"/>
    <col min="12805" max="12806" width="8.7265625" style="6"/>
    <col min="12807" max="12807" width="9.81640625" style="6" customWidth="1"/>
    <col min="12808" max="12809" width="8.7265625" style="6"/>
    <col min="12810" max="12810" width="9.81640625" style="6" customWidth="1"/>
    <col min="12811" max="12811" width="5.54296875" style="6" customWidth="1"/>
    <col min="12812" max="13056" width="8.7265625" style="6"/>
    <col min="13057" max="13057" width="4.81640625" style="6" customWidth="1"/>
    <col min="13058" max="13059" width="8.7265625" style="6"/>
    <col min="13060" max="13060" width="9.81640625" style="6" bestFit="1" customWidth="1"/>
    <col min="13061" max="13062" width="8.7265625" style="6"/>
    <col min="13063" max="13063" width="9.81640625" style="6" customWidth="1"/>
    <col min="13064" max="13065" width="8.7265625" style="6"/>
    <col min="13066" max="13066" width="9.81640625" style="6" customWidth="1"/>
    <col min="13067" max="13067" width="5.54296875" style="6" customWidth="1"/>
    <col min="13068" max="13312" width="8.7265625" style="6"/>
    <col min="13313" max="13313" width="4.81640625" style="6" customWidth="1"/>
    <col min="13314" max="13315" width="8.7265625" style="6"/>
    <col min="13316" max="13316" width="9.81640625" style="6" bestFit="1" customWidth="1"/>
    <col min="13317" max="13318" width="8.7265625" style="6"/>
    <col min="13319" max="13319" width="9.81640625" style="6" customWidth="1"/>
    <col min="13320" max="13321" width="8.7265625" style="6"/>
    <col min="13322" max="13322" width="9.81640625" style="6" customWidth="1"/>
    <col min="13323" max="13323" width="5.54296875" style="6" customWidth="1"/>
    <col min="13324" max="13568" width="8.7265625" style="6"/>
    <col min="13569" max="13569" width="4.81640625" style="6" customWidth="1"/>
    <col min="13570" max="13571" width="8.7265625" style="6"/>
    <col min="13572" max="13572" width="9.81640625" style="6" bestFit="1" customWidth="1"/>
    <col min="13573" max="13574" width="8.7265625" style="6"/>
    <col min="13575" max="13575" width="9.81640625" style="6" customWidth="1"/>
    <col min="13576" max="13577" width="8.7265625" style="6"/>
    <col min="13578" max="13578" width="9.81640625" style="6" customWidth="1"/>
    <col min="13579" max="13579" width="5.54296875" style="6" customWidth="1"/>
    <col min="13580" max="13824" width="8.7265625" style="6"/>
    <col min="13825" max="13825" width="4.81640625" style="6" customWidth="1"/>
    <col min="13826" max="13827" width="8.7265625" style="6"/>
    <col min="13828" max="13828" width="9.81640625" style="6" bestFit="1" customWidth="1"/>
    <col min="13829" max="13830" width="8.7265625" style="6"/>
    <col min="13831" max="13831" width="9.81640625" style="6" customWidth="1"/>
    <col min="13832" max="13833" width="8.7265625" style="6"/>
    <col min="13834" max="13834" width="9.81640625" style="6" customWidth="1"/>
    <col min="13835" max="13835" width="5.54296875" style="6" customWidth="1"/>
    <col min="13836" max="14080" width="8.7265625" style="6"/>
    <col min="14081" max="14081" width="4.81640625" style="6" customWidth="1"/>
    <col min="14082" max="14083" width="8.7265625" style="6"/>
    <col min="14084" max="14084" width="9.81640625" style="6" bestFit="1" customWidth="1"/>
    <col min="14085" max="14086" width="8.7265625" style="6"/>
    <col min="14087" max="14087" width="9.81640625" style="6" customWidth="1"/>
    <col min="14088" max="14089" width="8.7265625" style="6"/>
    <col min="14090" max="14090" width="9.81640625" style="6" customWidth="1"/>
    <col min="14091" max="14091" width="5.54296875" style="6" customWidth="1"/>
    <col min="14092" max="14336" width="8.7265625" style="6"/>
    <col min="14337" max="14337" width="4.81640625" style="6" customWidth="1"/>
    <col min="14338" max="14339" width="8.7265625" style="6"/>
    <col min="14340" max="14340" width="9.81640625" style="6" bestFit="1" customWidth="1"/>
    <col min="14341" max="14342" width="8.7265625" style="6"/>
    <col min="14343" max="14343" width="9.81640625" style="6" customWidth="1"/>
    <col min="14344" max="14345" width="8.7265625" style="6"/>
    <col min="14346" max="14346" width="9.81640625" style="6" customWidth="1"/>
    <col min="14347" max="14347" width="5.54296875" style="6" customWidth="1"/>
    <col min="14348" max="14592" width="8.7265625" style="6"/>
    <col min="14593" max="14593" width="4.81640625" style="6" customWidth="1"/>
    <col min="14594" max="14595" width="8.7265625" style="6"/>
    <col min="14596" max="14596" width="9.81640625" style="6" bestFit="1" customWidth="1"/>
    <col min="14597" max="14598" width="8.7265625" style="6"/>
    <col min="14599" max="14599" width="9.81640625" style="6" customWidth="1"/>
    <col min="14600" max="14601" width="8.7265625" style="6"/>
    <col min="14602" max="14602" width="9.81640625" style="6" customWidth="1"/>
    <col min="14603" max="14603" width="5.54296875" style="6" customWidth="1"/>
    <col min="14604" max="14848" width="8.7265625" style="6"/>
    <col min="14849" max="14849" width="4.81640625" style="6" customWidth="1"/>
    <col min="14850" max="14851" width="8.7265625" style="6"/>
    <col min="14852" max="14852" width="9.81640625" style="6" bestFit="1" customWidth="1"/>
    <col min="14853" max="14854" width="8.7265625" style="6"/>
    <col min="14855" max="14855" width="9.81640625" style="6" customWidth="1"/>
    <col min="14856" max="14857" width="8.7265625" style="6"/>
    <col min="14858" max="14858" width="9.81640625" style="6" customWidth="1"/>
    <col min="14859" max="14859" width="5.54296875" style="6" customWidth="1"/>
    <col min="14860" max="15104" width="8.7265625" style="6"/>
    <col min="15105" max="15105" width="4.81640625" style="6" customWidth="1"/>
    <col min="15106" max="15107" width="8.7265625" style="6"/>
    <col min="15108" max="15108" width="9.81640625" style="6" bestFit="1" customWidth="1"/>
    <col min="15109" max="15110" width="8.7265625" style="6"/>
    <col min="15111" max="15111" width="9.81640625" style="6" customWidth="1"/>
    <col min="15112" max="15113" width="8.7265625" style="6"/>
    <col min="15114" max="15114" width="9.81640625" style="6" customWidth="1"/>
    <col min="15115" max="15115" width="5.54296875" style="6" customWidth="1"/>
    <col min="15116" max="15360" width="8.7265625" style="6"/>
    <col min="15361" max="15361" width="4.81640625" style="6" customWidth="1"/>
    <col min="15362" max="15363" width="8.7265625" style="6"/>
    <col min="15364" max="15364" width="9.81640625" style="6" bestFit="1" customWidth="1"/>
    <col min="15365" max="15366" width="8.7265625" style="6"/>
    <col min="15367" max="15367" width="9.81640625" style="6" customWidth="1"/>
    <col min="15368" max="15369" width="8.7265625" style="6"/>
    <col min="15370" max="15370" width="9.81640625" style="6" customWidth="1"/>
    <col min="15371" max="15371" width="5.54296875" style="6" customWidth="1"/>
    <col min="15372" max="15616" width="8.7265625" style="6"/>
    <col min="15617" max="15617" width="4.81640625" style="6" customWidth="1"/>
    <col min="15618" max="15619" width="8.7265625" style="6"/>
    <col min="15620" max="15620" width="9.81640625" style="6" bestFit="1" customWidth="1"/>
    <col min="15621" max="15622" width="8.7265625" style="6"/>
    <col min="15623" max="15623" width="9.81640625" style="6" customWidth="1"/>
    <col min="15624" max="15625" width="8.7265625" style="6"/>
    <col min="15626" max="15626" width="9.81640625" style="6" customWidth="1"/>
    <col min="15627" max="15627" width="5.54296875" style="6" customWidth="1"/>
    <col min="15628" max="15872" width="8.7265625" style="6"/>
    <col min="15873" max="15873" width="4.81640625" style="6" customWidth="1"/>
    <col min="15874" max="15875" width="8.7265625" style="6"/>
    <col min="15876" max="15876" width="9.81640625" style="6" bestFit="1" customWidth="1"/>
    <col min="15877" max="15878" width="8.7265625" style="6"/>
    <col min="15879" max="15879" width="9.81640625" style="6" customWidth="1"/>
    <col min="15880" max="15881" width="8.7265625" style="6"/>
    <col min="15882" max="15882" width="9.81640625" style="6" customWidth="1"/>
    <col min="15883" max="15883" width="5.54296875" style="6" customWidth="1"/>
    <col min="15884" max="16128" width="8.7265625" style="6"/>
    <col min="16129" max="16129" width="4.81640625" style="6" customWidth="1"/>
    <col min="16130" max="16131" width="8.7265625" style="6"/>
    <col min="16132" max="16132" width="9.81640625" style="6" bestFit="1" customWidth="1"/>
    <col min="16133" max="16134" width="8.7265625" style="6"/>
    <col min="16135" max="16135" width="9.81640625" style="6" customWidth="1"/>
    <col min="16136" max="16137" width="8.7265625" style="6"/>
    <col min="16138" max="16138" width="9.81640625" style="6" customWidth="1"/>
    <col min="16139" max="16139" width="5.54296875" style="6" customWidth="1"/>
    <col min="16140" max="16384" width="8.7265625" style="6"/>
  </cols>
  <sheetData>
    <row r="8" spans="1:11" x14ac:dyDescent="0.3">
      <c r="C8" s="6" t="s">
        <v>42</v>
      </c>
      <c r="H8" s="6" t="s">
        <v>43</v>
      </c>
    </row>
    <row r="10" spans="1:11" x14ac:dyDescent="0.3">
      <c r="B10" s="9" t="s">
        <v>44</v>
      </c>
      <c r="F10" s="9" t="s">
        <v>45</v>
      </c>
      <c r="I10" s="9" t="s">
        <v>46</v>
      </c>
    </row>
    <row r="11" spans="1:11" x14ac:dyDescent="0.3">
      <c r="B11" s="6" t="s">
        <v>30</v>
      </c>
      <c r="F11" s="6" t="s">
        <v>47</v>
      </c>
      <c r="I11" s="6" t="s">
        <v>48</v>
      </c>
    </row>
    <row r="12" spans="1:11" x14ac:dyDescent="0.3">
      <c r="B12" s="6" t="s">
        <v>31</v>
      </c>
      <c r="F12" s="6" t="s">
        <v>49</v>
      </c>
      <c r="I12" s="6" t="s">
        <v>50</v>
      </c>
    </row>
    <row r="13" spans="1:11" x14ac:dyDescent="0.3">
      <c r="B13" s="6" t="s">
        <v>32</v>
      </c>
      <c r="F13" s="6" t="s">
        <v>39</v>
      </c>
      <c r="I13" s="6" t="s">
        <v>51</v>
      </c>
    </row>
    <row r="14" spans="1:11" x14ac:dyDescent="0.3">
      <c r="B14" s="10">
        <v>6201</v>
      </c>
      <c r="F14" s="10">
        <v>5247</v>
      </c>
      <c r="I14" s="10">
        <v>7785</v>
      </c>
    </row>
    <row r="16" spans="1:11" ht="13.5" thickBot="1" x14ac:dyDescent="0.35">
      <c r="A16" s="11"/>
      <c r="B16" s="11" t="s">
        <v>33</v>
      </c>
      <c r="C16" s="11"/>
      <c r="D16" s="11" t="s">
        <v>52</v>
      </c>
      <c r="E16" s="11"/>
      <c r="F16" s="11" t="s">
        <v>34</v>
      </c>
      <c r="G16" s="11"/>
      <c r="H16" s="11" t="s">
        <v>53</v>
      </c>
      <c r="I16" s="11"/>
      <c r="J16" s="11"/>
      <c r="K16" s="11"/>
    </row>
    <row r="18" spans="1:11" x14ac:dyDescent="0.3">
      <c r="A18" s="187" t="s">
        <v>54</v>
      </c>
      <c r="B18" s="188"/>
      <c r="C18" s="188"/>
      <c r="D18" s="188"/>
      <c r="E18" s="188"/>
      <c r="F18" s="188"/>
      <c r="G18" s="188"/>
      <c r="H18" s="188"/>
      <c r="I18" s="188"/>
      <c r="J18" s="188"/>
      <c r="K18" s="188"/>
    </row>
    <row r="20" spans="1:11" x14ac:dyDescent="0.3">
      <c r="B20" s="5" t="s">
        <v>35</v>
      </c>
    </row>
    <row r="21" spans="1:11" x14ac:dyDescent="0.3">
      <c r="B21" s="7" t="s">
        <v>36</v>
      </c>
      <c r="C21" s="5"/>
      <c r="H21" s="5" t="s">
        <v>40</v>
      </c>
      <c r="I21" s="5"/>
      <c r="J21" s="6" t="e">
        <f>#REF!</f>
        <v>#REF!</v>
      </c>
    </row>
    <row r="22" spans="1:11" x14ac:dyDescent="0.3">
      <c r="B22" s="8" t="s">
        <v>37</v>
      </c>
      <c r="C22" s="5"/>
      <c r="H22" s="5" t="s">
        <v>55</v>
      </c>
      <c r="I22" s="5"/>
      <c r="J22" s="10">
        <v>4900213598</v>
      </c>
    </row>
    <row r="23" spans="1:11" x14ac:dyDescent="0.3">
      <c r="B23" s="8" t="s">
        <v>38</v>
      </c>
      <c r="C23" s="5"/>
      <c r="H23" s="5"/>
      <c r="I23" s="5"/>
    </row>
    <row r="24" spans="1:11" x14ac:dyDescent="0.3">
      <c r="B24" s="8" t="s">
        <v>39</v>
      </c>
      <c r="C24" s="5"/>
      <c r="H24" s="5" t="s">
        <v>41</v>
      </c>
      <c r="I24" s="5"/>
      <c r="J24" s="12" t="e">
        <f>#REF!</f>
        <v>#REF!</v>
      </c>
    </row>
    <row r="25" spans="1:11" x14ac:dyDescent="0.3">
      <c r="B25" s="13">
        <v>5208</v>
      </c>
      <c r="C25" s="5"/>
      <c r="H25" s="5" t="s">
        <v>56</v>
      </c>
      <c r="I25" s="5"/>
      <c r="J25" s="6" t="e">
        <f>#REF!</f>
        <v>#REF!</v>
      </c>
    </row>
    <row r="27" spans="1:11" ht="14.5" x14ac:dyDescent="0.35">
      <c r="B27" s="14" t="s">
        <v>2</v>
      </c>
      <c r="C27" s="189" t="s">
        <v>3</v>
      </c>
      <c r="D27" s="190"/>
      <c r="E27" s="190"/>
      <c r="F27" s="190"/>
      <c r="G27" s="190"/>
      <c r="H27" s="189" t="s">
        <v>27</v>
      </c>
      <c r="I27" s="190"/>
      <c r="J27" s="190"/>
    </row>
    <row r="28" spans="1:11" ht="14.5" x14ac:dyDescent="0.35">
      <c r="B28" s="15"/>
      <c r="C28" s="189"/>
      <c r="D28" s="190"/>
      <c r="E28" s="190"/>
      <c r="F28" s="190"/>
      <c r="G28" s="190"/>
      <c r="H28" s="189"/>
      <c r="I28" s="190"/>
      <c r="J28" s="190"/>
    </row>
    <row r="29" spans="1:11" ht="14.5" x14ac:dyDescent="0.35">
      <c r="B29" s="14">
        <v>1</v>
      </c>
      <c r="C29" s="183" t="s">
        <v>70</v>
      </c>
      <c r="D29" s="184"/>
      <c r="E29" s="184"/>
      <c r="F29" s="184"/>
      <c r="G29" s="184"/>
      <c r="H29" s="185" t="e">
        <f>#REF!</f>
        <v>#REF!</v>
      </c>
      <c r="I29" s="186"/>
      <c r="J29" s="186"/>
    </row>
    <row r="30" spans="1:11" ht="14.5" x14ac:dyDescent="0.35">
      <c r="B30" s="14"/>
      <c r="C30" s="183"/>
      <c r="D30" s="184"/>
      <c r="E30" s="184"/>
      <c r="F30" s="184"/>
      <c r="G30" s="184"/>
      <c r="H30" s="185"/>
      <c r="I30" s="186"/>
      <c r="J30" s="186"/>
    </row>
    <row r="31" spans="1:11" ht="14.5" x14ac:dyDescent="0.35">
      <c r="B31" s="14"/>
      <c r="C31" s="183"/>
      <c r="D31" s="184"/>
      <c r="E31" s="184"/>
      <c r="F31" s="184"/>
      <c r="G31" s="184"/>
      <c r="H31" s="185"/>
      <c r="I31" s="186"/>
      <c r="J31" s="186"/>
    </row>
    <row r="32" spans="1:11" ht="14.5" x14ac:dyDescent="0.35">
      <c r="B32" s="14"/>
      <c r="C32" s="183"/>
      <c r="D32" s="184"/>
      <c r="E32" s="184"/>
      <c r="F32" s="184"/>
      <c r="G32" s="184"/>
      <c r="H32" s="185"/>
      <c r="I32" s="186"/>
      <c r="J32" s="186"/>
    </row>
    <row r="33" spans="2:10" x14ac:dyDescent="0.3">
      <c r="G33" s="16" t="s">
        <v>57</v>
      </c>
      <c r="H33" s="191" t="e">
        <f>SUM(H29:H32)</f>
        <v>#REF!</v>
      </c>
      <c r="I33" s="192"/>
      <c r="J33" s="192"/>
    </row>
    <row r="34" spans="2:10" ht="14.5" x14ac:dyDescent="0.35">
      <c r="B34" s="17" t="s">
        <v>58</v>
      </c>
      <c r="G34" s="15" t="s">
        <v>59</v>
      </c>
      <c r="H34" s="193" t="e">
        <f>0.15*H33</f>
        <v>#REF!</v>
      </c>
      <c r="I34" s="190"/>
      <c r="J34" s="190"/>
    </row>
    <row r="35" spans="2:10" x14ac:dyDescent="0.3">
      <c r="G35" s="16" t="s">
        <v>60</v>
      </c>
      <c r="H35" s="191" t="e">
        <f>SUM(H33:H34)</f>
        <v>#REF!</v>
      </c>
      <c r="I35" s="192"/>
      <c r="J35" s="192"/>
    </row>
    <row r="36" spans="2:10" x14ac:dyDescent="0.3">
      <c r="B36" s="18" t="s">
        <v>61</v>
      </c>
      <c r="C36" s="18"/>
      <c r="D36" s="18" t="s">
        <v>62</v>
      </c>
      <c r="E36" s="18"/>
    </row>
    <row r="37" spans="2:10" x14ac:dyDescent="0.3">
      <c r="B37" s="18" t="s">
        <v>63</v>
      </c>
      <c r="C37" s="18"/>
      <c r="D37" s="18" t="s">
        <v>64</v>
      </c>
      <c r="E37" s="18"/>
    </row>
    <row r="38" spans="2:10" x14ac:dyDescent="0.3">
      <c r="B38" s="18" t="s">
        <v>65</v>
      </c>
      <c r="C38" s="18"/>
      <c r="D38" s="18">
        <v>62801730658</v>
      </c>
      <c r="E38" s="18"/>
    </row>
    <row r="39" spans="2:10" x14ac:dyDescent="0.3">
      <c r="B39" s="18" t="s">
        <v>66</v>
      </c>
      <c r="C39" s="18"/>
      <c r="D39" s="19">
        <v>210050</v>
      </c>
      <c r="E39" s="18"/>
    </row>
    <row r="40" spans="2:10" x14ac:dyDescent="0.3">
      <c r="B40" s="18" t="s">
        <v>67</v>
      </c>
      <c r="C40" s="18"/>
      <c r="D40" s="18" t="s">
        <v>68</v>
      </c>
      <c r="E40" s="18"/>
    </row>
    <row r="43" spans="2:10" x14ac:dyDescent="0.3">
      <c r="B43" s="20" t="s">
        <v>69</v>
      </c>
    </row>
  </sheetData>
  <mergeCells count="16">
    <mergeCell ref="H33:J33"/>
    <mergeCell ref="H34:J34"/>
    <mergeCell ref="H35:J35"/>
    <mergeCell ref="C30:G30"/>
    <mergeCell ref="H30:J30"/>
    <mergeCell ref="C31:G31"/>
    <mergeCell ref="H31:J31"/>
    <mergeCell ref="C32:G32"/>
    <mergeCell ref="H32:J32"/>
    <mergeCell ref="C29:G29"/>
    <mergeCell ref="H29:J29"/>
    <mergeCell ref="A18:K18"/>
    <mergeCell ref="C27:G27"/>
    <mergeCell ref="H27:J27"/>
    <mergeCell ref="C28:G28"/>
    <mergeCell ref="H28:J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Preliminaries</vt:lpstr>
      <vt:lpstr>Main BoQ</vt:lpstr>
      <vt:lpstr>Sectional Totals</vt:lpstr>
      <vt:lpstr>Invoice</vt:lpstr>
      <vt:lpstr>'Main BoQ'!Print_Area</vt:lpstr>
      <vt:lpstr>'Sectional Totals'!Print_Area</vt:lpstr>
    </vt:vector>
  </TitlesOfParts>
  <Company>East London IDZ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Camagwini Ngxokolo</dc:creator>
  <cp:lastModifiedBy>Camagwini Ngxokolo</cp:lastModifiedBy>
  <cp:lastPrinted>2024-04-11T12:07:52Z</cp:lastPrinted>
  <dcterms:created xsi:type="dcterms:W3CDTF">2020-09-17T13:31:45Z</dcterms:created>
  <dcterms:modified xsi:type="dcterms:W3CDTF">2024-05-15T09:13:50Z</dcterms:modified>
</cp:coreProperties>
</file>