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ietjh\Dropbox\Documents\Bigen\Projects\ELIDZ\Construction\Tender Docs\Final Contract 1\"/>
    </mc:Choice>
  </mc:AlternateContent>
  <bookViews>
    <workbookView xWindow="0" yWindow="0" windowWidth="19440" windowHeight="12240" tabRatio="834"/>
  </bookViews>
  <sheets>
    <sheet name="Bigen Summary" sheetId="18" r:id="rId1"/>
    <sheet name=" 1. P&amp;G" sheetId="6" r:id="rId2"/>
    <sheet name="2. PROV SUMS" sheetId="7" r:id="rId3"/>
    <sheet name="Portion 1 - Shared" sheetId="10" state="hidden" r:id="rId4"/>
    <sheet name="3.LEACHES BAY" sheetId="11" r:id="rId5"/>
    <sheet name="4. SWITCHING STATIONS SS 1A1" sheetId="12" r:id="rId6"/>
    <sheet name="Portion 2 Internal" sheetId="14" state="hidden" r:id="rId7"/>
    <sheet name="5.SWITCHINGSTATIONS SS 1A2" sheetId="15" r:id="rId8"/>
    <sheet name="6. SWITCHING STATIONS SS 1A3" sheetId="16" r:id="rId9"/>
    <sheet name="7. SWITCHING STATIONS SS 1A4" sheetId="17" r:id="rId10"/>
    <sheet name="8. PROVISION FOR MINI SUB" sheetId="19" r:id="rId11"/>
  </sheets>
  <definedNames>
    <definedName name="_xlnm.Print_Area" localSheetId="1">' 1. P&amp;G'!$A$1:$H$142</definedName>
    <definedName name="_xlnm.Print_Area" localSheetId="2">'2. PROV SUMS'!$A$1:$H$173</definedName>
    <definedName name="_xlnm.Print_Area" localSheetId="4">'3.LEACHES BAY'!$A$1:$K$113</definedName>
    <definedName name="_xlnm.Print_Area" localSheetId="5">'4. SWITCHING STATIONS SS 1A1'!$A$1:$K$481</definedName>
    <definedName name="_xlnm.Print_Area" localSheetId="7">'5.SWITCHINGSTATIONS SS 1A2'!$A$1:$K$546</definedName>
    <definedName name="_xlnm.Print_Area" localSheetId="8">'6. SWITCHING STATIONS SS 1A3'!$A$1:$K$556</definedName>
    <definedName name="_xlnm.Print_Area" localSheetId="9">'7. SWITCHING STATIONS SS 1A4'!$A$1:$K$565</definedName>
    <definedName name="_xlnm.Print_Area" localSheetId="0">'Bigen Summary'!$A$1:$C$43</definedName>
    <definedName name="_xlnm.Print_Area" localSheetId="3">'Portion 1 - Shared'!$A$1:$H$63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30" i="16" l="1"/>
  <c r="I218" i="15"/>
  <c r="I221" i="12"/>
  <c r="I219" i="17"/>
  <c r="I221" i="17" s="1"/>
  <c r="H221" i="17"/>
  <c r="A221" i="17" s="1"/>
  <c r="A220" i="17"/>
  <c r="A219" i="17"/>
  <c r="I350" i="17" l="1"/>
  <c r="I368" i="17" s="1"/>
  <c r="I370" i="16"/>
  <c r="I376" i="16" s="1"/>
  <c r="I348" i="12"/>
  <c r="I360" i="12"/>
  <c r="I354" i="12"/>
  <c r="I342" i="12"/>
  <c r="I356" i="17" l="1"/>
  <c r="I362" i="17"/>
  <c r="I382" i="16"/>
  <c r="I388" i="16"/>
  <c r="K317" i="17"/>
  <c r="K318" i="17" s="1"/>
  <c r="H323" i="17"/>
  <c r="A322" i="17"/>
  <c r="K474" i="16"/>
  <c r="K475" i="16" s="1"/>
  <c r="I423" i="16"/>
  <c r="H423" i="16"/>
  <c r="A387" i="16"/>
  <c r="A336" i="16"/>
  <c r="A337" i="16"/>
  <c r="I411" i="16"/>
  <c r="H411" i="16"/>
  <c r="A410" i="16"/>
  <c r="I404" i="16"/>
  <c r="H404" i="16"/>
  <c r="A403" i="16"/>
  <c r="K308" i="16"/>
  <c r="K309" i="16" s="1"/>
  <c r="I319" i="16"/>
  <c r="H319" i="16"/>
  <c r="A318" i="16"/>
  <c r="K473" i="15"/>
  <c r="K474" i="15" s="1"/>
  <c r="I494" i="15"/>
  <c r="H494" i="15"/>
  <c r="A493" i="15"/>
  <c r="I488" i="15"/>
  <c r="H488" i="15"/>
  <c r="A487" i="15"/>
  <c r="I480" i="15"/>
  <c r="H480" i="15"/>
  <c r="A479" i="15"/>
  <c r="I510" i="15"/>
  <c r="H510" i="15"/>
  <c r="I506" i="15"/>
  <c r="H506" i="15"/>
  <c r="A505" i="15"/>
  <c r="I500" i="15"/>
  <c r="H500" i="15"/>
  <c r="A499" i="15"/>
  <c r="K307" i="15"/>
  <c r="K308" i="15" s="1"/>
  <c r="H243" i="15"/>
  <c r="A242" i="15"/>
  <c r="I243" i="15"/>
  <c r="E478" i="12"/>
  <c r="K397" i="12"/>
  <c r="K398" i="12" s="1"/>
  <c r="I213" i="17"/>
  <c r="I212" i="16"/>
  <c r="I349" i="15"/>
  <c r="I367" i="15" s="1"/>
  <c r="I212" i="15"/>
  <c r="I245" i="17"/>
  <c r="H245" i="17"/>
  <c r="A244" i="17"/>
  <c r="I258" i="16"/>
  <c r="H258" i="16"/>
  <c r="A257" i="16"/>
  <c r="I262" i="15"/>
  <c r="H262" i="15"/>
  <c r="A261" i="15"/>
  <c r="H251" i="12"/>
  <c r="A250" i="12"/>
  <c r="I251" i="12"/>
  <c r="I355" i="15" l="1"/>
  <c r="I361" i="15"/>
  <c r="I215" i="12" l="1"/>
  <c r="I237" i="17" l="1"/>
  <c r="I231" i="17"/>
  <c r="I233" i="17" s="1"/>
  <c r="I250" i="16"/>
  <c r="I252" i="16" s="1"/>
  <c r="I244" i="16"/>
  <c r="I246" i="16" s="1"/>
  <c r="I254" i="15"/>
  <c r="I256" i="15" s="1"/>
  <c r="I248" i="15"/>
  <c r="I250" i="15" s="1"/>
  <c r="H239" i="17"/>
  <c r="A238" i="17"/>
  <c r="I239" i="17"/>
  <c r="H233" i="17"/>
  <c r="A232" i="17"/>
  <c r="H252" i="16"/>
  <c r="A251" i="16"/>
  <c r="H246" i="16"/>
  <c r="A245" i="16"/>
  <c r="H256" i="15"/>
  <c r="A255" i="15"/>
  <c r="H250" i="15"/>
  <c r="A249" i="15"/>
  <c r="I237" i="12"/>
  <c r="I243" i="12"/>
  <c r="H245" i="12"/>
  <c r="A244" i="12"/>
  <c r="I245" i="12"/>
  <c r="I230" i="12"/>
  <c r="H230" i="12"/>
  <c r="A229" i="12"/>
  <c r="H239" i="12"/>
  <c r="A238" i="12"/>
  <c r="I84" i="11"/>
  <c r="H84" i="11"/>
  <c r="A84" i="11" s="1"/>
  <c r="A83" i="11"/>
  <c r="A82" i="11"/>
  <c r="A86" i="11"/>
  <c r="A88" i="11"/>
  <c r="A90" i="11"/>
  <c r="I239" i="12" l="1"/>
  <c r="I477" i="12"/>
  <c r="H477" i="12"/>
  <c r="I537" i="16" l="1"/>
  <c r="H537" i="16"/>
  <c r="I531" i="16"/>
  <c r="H531" i="16"/>
  <c r="I496" i="17"/>
  <c r="H496" i="17"/>
  <c r="E561" i="17"/>
  <c r="H490" i="17" l="1"/>
  <c r="I490" i="17"/>
  <c r="I227" i="17"/>
  <c r="A237" i="16"/>
  <c r="I236" i="16"/>
  <c r="I238" i="16" s="1"/>
  <c r="I232" i="16"/>
  <c r="H238" i="16"/>
  <c r="H232" i="16"/>
  <c r="A231" i="16"/>
  <c r="I223" i="12"/>
  <c r="I220" i="15"/>
  <c r="H220" i="15"/>
  <c r="A219" i="15"/>
  <c r="H223" i="12"/>
  <c r="A222" i="12"/>
  <c r="H21" i="7" l="1"/>
  <c r="H23" i="7"/>
  <c r="H25" i="7"/>
  <c r="H28" i="7"/>
  <c r="H60" i="7" s="1"/>
  <c r="H61" i="7" s="1"/>
  <c r="H117" i="7" s="1"/>
  <c r="H118" i="7" s="1"/>
  <c r="H30" i="7"/>
  <c r="H33" i="7"/>
  <c r="H38" i="7"/>
  <c r="H40" i="7"/>
  <c r="H42" i="7"/>
  <c r="H44" i="7"/>
  <c r="H63" i="7"/>
  <c r="H65" i="7"/>
  <c r="H67" i="7"/>
  <c r="H69" i="7"/>
  <c r="H73" i="7"/>
  <c r="H75" i="7"/>
  <c r="H77" i="7"/>
  <c r="H79" i="7"/>
  <c r="H83" i="7"/>
  <c r="H85" i="7"/>
  <c r="H89" i="7"/>
  <c r="H91" i="7"/>
  <c r="H95" i="7"/>
  <c r="H97" i="7"/>
  <c r="H101" i="7"/>
  <c r="H103" i="7"/>
  <c r="H74" i="6"/>
  <c r="H75" i="6"/>
  <c r="H76" i="6"/>
  <c r="H77" i="6"/>
  <c r="H78" i="6"/>
  <c r="H79" i="6"/>
  <c r="H13" i="6"/>
  <c r="H14" i="6"/>
  <c r="H15" i="6"/>
  <c r="H16" i="6"/>
  <c r="H17" i="6"/>
  <c r="H22" i="6"/>
  <c r="H23" i="6"/>
  <c r="H24" i="6"/>
  <c r="H25" i="6"/>
  <c r="H26" i="6"/>
  <c r="H27" i="6"/>
  <c r="H28" i="6"/>
  <c r="H29" i="6"/>
  <c r="H30" i="6"/>
  <c r="H31" i="6"/>
  <c r="H32" i="6"/>
  <c r="H33" i="6"/>
  <c r="H34" i="6"/>
  <c r="H35" i="6"/>
  <c r="H36" i="6"/>
  <c r="H37" i="6"/>
  <c r="H38" i="6"/>
  <c r="H39" i="6"/>
  <c r="H40" i="6"/>
  <c r="H41" i="6"/>
  <c r="H42" i="6"/>
  <c r="H43" i="6"/>
  <c r="H44" i="6"/>
  <c r="H45" i="6"/>
  <c r="H46" i="6"/>
  <c r="H47" i="6"/>
  <c r="H48" i="6"/>
  <c r="H49" i="6"/>
  <c r="H50" i="6"/>
  <c r="H51" i="6"/>
  <c r="H52" i="6"/>
  <c r="H53" i="6"/>
  <c r="H54" i="6"/>
  <c r="H55" i="6"/>
  <c r="H56" i="6"/>
  <c r="H57" i="6"/>
  <c r="H58" i="6"/>
  <c r="H59" i="6"/>
  <c r="H60" i="6"/>
  <c r="H61" i="6"/>
  <c r="H62" i="6"/>
  <c r="H63" i="6"/>
  <c r="H64" i="6"/>
  <c r="H66" i="6"/>
  <c r="H67" i="6"/>
  <c r="H68" i="6"/>
  <c r="H73" i="6"/>
  <c r="H88" i="6"/>
  <c r="H89" i="6"/>
  <c r="H90" i="6"/>
  <c r="H91" i="6"/>
  <c r="H92" i="6"/>
  <c r="H93" i="6"/>
  <c r="H94" i="6"/>
  <c r="H95" i="6"/>
  <c r="H97" i="6"/>
  <c r="H99" i="6"/>
  <c r="H102" i="6"/>
  <c r="H105" i="6"/>
  <c r="H111" i="6"/>
  <c r="H115" i="6"/>
  <c r="K62" i="19"/>
  <c r="K356" i="17"/>
  <c r="K362" i="17"/>
  <c r="K418" i="17"/>
  <c r="K342" i="16"/>
  <c r="K348" i="16"/>
  <c r="K352" i="16"/>
  <c r="K354" i="16"/>
  <c r="K358" i="16"/>
  <c r="I432" i="12"/>
  <c r="K432" i="12" s="1"/>
  <c r="I438" i="12"/>
  <c r="K438" i="12" s="1"/>
  <c r="K466" i="12"/>
  <c r="K468" i="12"/>
  <c r="K472" i="12"/>
  <c r="K63" i="11"/>
  <c r="K65" i="11"/>
  <c r="I70" i="11"/>
  <c r="K70" i="11" s="1"/>
  <c r="I471" i="17"/>
  <c r="H471" i="17"/>
  <c r="A470" i="17"/>
  <c r="I465" i="17"/>
  <c r="H465" i="17"/>
  <c r="A464" i="17"/>
  <c r="I459" i="17"/>
  <c r="H459" i="17"/>
  <c r="A458" i="17"/>
  <c r="I453" i="17"/>
  <c r="H453" i="17"/>
  <c r="A452" i="17"/>
  <c r="I447" i="17"/>
  <c r="H447" i="17"/>
  <c r="A446" i="17"/>
  <c r="I441" i="17"/>
  <c r="H441" i="17"/>
  <c r="A440" i="17"/>
  <c r="I433" i="17"/>
  <c r="H433" i="17"/>
  <c r="A432" i="17"/>
  <c r="I427" i="17"/>
  <c r="H427" i="17"/>
  <c r="A426" i="17"/>
  <c r="I421" i="17"/>
  <c r="H421" i="17"/>
  <c r="A420" i="17"/>
  <c r="I413" i="17"/>
  <c r="H413" i="17"/>
  <c r="A412" i="17"/>
  <c r="I407" i="17"/>
  <c r="H407" i="17"/>
  <c r="A406" i="17"/>
  <c r="I398" i="17"/>
  <c r="H398" i="17"/>
  <c r="A397" i="17"/>
  <c r="I392" i="17"/>
  <c r="H392" i="17"/>
  <c r="A391" i="17"/>
  <c r="I386" i="17"/>
  <c r="H386" i="17"/>
  <c r="A385" i="17"/>
  <c r="I380" i="17"/>
  <c r="H380" i="17"/>
  <c r="A379" i="17"/>
  <c r="I374" i="17"/>
  <c r="H374" i="17"/>
  <c r="A373" i="17"/>
  <c r="H368" i="17"/>
  <c r="A367" i="17"/>
  <c r="H362" i="17"/>
  <c r="A361" i="17"/>
  <c r="H356" i="17"/>
  <c r="A355" i="17"/>
  <c r="H350" i="17"/>
  <c r="A349" i="17"/>
  <c r="I342" i="17"/>
  <c r="H342" i="17"/>
  <c r="A341" i="17"/>
  <c r="I336" i="17"/>
  <c r="H336" i="17"/>
  <c r="A335" i="17"/>
  <c r="H328" i="17"/>
  <c r="A327" i="17"/>
  <c r="H311" i="17"/>
  <c r="A310" i="17"/>
  <c r="I303" i="17"/>
  <c r="H303" i="17"/>
  <c r="A302" i="17"/>
  <c r="A298" i="17"/>
  <c r="I264" i="17"/>
  <c r="H264" i="17"/>
  <c r="A263" i="17"/>
  <c r="I258" i="17"/>
  <c r="H258" i="17"/>
  <c r="A257" i="17"/>
  <c r="I215" i="17"/>
  <c r="H215" i="17"/>
  <c r="A214" i="17"/>
  <c r="I209" i="17"/>
  <c r="H209" i="17"/>
  <c r="A208" i="17"/>
  <c r="I203" i="17"/>
  <c r="H203" i="17"/>
  <c r="A202" i="17"/>
  <c r="I197" i="17"/>
  <c r="H197" i="17"/>
  <c r="A196" i="17"/>
  <c r="I191" i="17"/>
  <c r="H191" i="17"/>
  <c r="A190" i="17"/>
  <c r="I185" i="17"/>
  <c r="H185" i="17"/>
  <c r="A184" i="17"/>
  <c r="H178" i="17"/>
  <c r="A177" i="17"/>
  <c r="I142" i="17"/>
  <c r="H142" i="17"/>
  <c r="A141" i="17"/>
  <c r="I136" i="17"/>
  <c r="H136" i="17"/>
  <c r="A135" i="17"/>
  <c r="I130" i="17"/>
  <c r="H130" i="17"/>
  <c r="A129" i="17"/>
  <c r="I122" i="17"/>
  <c r="H122" i="17"/>
  <c r="A121" i="17"/>
  <c r="I116" i="17"/>
  <c r="H116" i="17"/>
  <c r="A115" i="17"/>
  <c r="I110" i="17"/>
  <c r="H110" i="17"/>
  <c r="A109" i="17"/>
  <c r="A105" i="17"/>
  <c r="I104" i="17"/>
  <c r="H104" i="17"/>
  <c r="A103" i="17"/>
  <c r="A101" i="17"/>
  <c r="A100" i="17"/>
  <c r="I64" i="17"/>
  <c r="H64" i="17"/>
  <c r="A63" i="17"/>
  <c r="A60" i="17"/>
  <c r="I58" i="17"/>
  <c r="H58" i="17"/>
  <c r="A57" i="17"/>
  <c r="A498" i="16"/>
  <c r="H499" i="16"/>
  <c r="I499" i="16"/>
  <c r="I417" i="16"/>
  <c r="H417" i="16"/>
  <c r="A416" i="16"/>
  <c r="H333" i="16"/>
  <c r="A332" i="16"/>
  <c r="I325" i="16"/>
  <c r="H325" i="16"/>
  <c r="A324" i="16"/>
  <c r="I288" i="16"/>
  <c r="H288" i="16"/>
  <c r="A287" i="16"/>
  <c r="I282" i="16"/>
  <c r="H282" i="16"/>
  <c r="A281" i="16"/>
  <c r="I276" i="16"/>
  <c r="H276" i="16"/>
  <c r="A275" i="16"/>
  <c r="I270" i="16"/>
  <c r="H270" i="16"/>
  <c r="A269" i="16"/>
  <c r="I226" i="16"/>
  <c r="H226" i="16"/>
  <c r="A225" i="16"/>
  <c r="I220" i="16"/>
  <c r="H220" i="16"/>
  <c r="A219" i="16"/>
  <c r="I214" i="16"/>
  <c r="H214" i="16"/>
  <c r="A213" i="16"/>
  <c r="I208" i="16"/>
  <c r="H208" i="16"/>
  <c r="A207" i="16"/>
  <c r="I202" i="16"/>
  <c r="H202" i="16"/>
  <c r="A201" i="16"/>
  <c r="I196" i="16"/>
  <c r="H196" i="16"/>
  <c r="A195" i="16"/>
  <c r="I190" i="16"/>
  <c r="H190" i="16"/>
  <c r="A189" i="16"/>
  <c r="I184" i="16"/>
  <c r="H184" i="16"/>
  <c r="A183" i="16"/>
  <c r="H178" i="16"/>
  <c r="A177" i="16"/>
  <c r="I142" i="16"/>
  <c r="H142" i="16"/>
  <c r="A141" i="16"/>
  <c r="I136" i="16"/>
  <c r="H136" i="16"/>
  <c r="A135" i="16"/>
  <c r="I130" i="16"/>
  <c r="H130" i="16"/>
  <c r="A129" i="16"/>
  <c r="I122" i="16"/>
  <c r="H122" i="16"/>
  <c r="A121" i="16"/>
  <c r="I116" i="16"/>
  <c r="H116" i="16"/>
  <c r="A115" i="16"/>
  <c r="I110" i="16"/>
  <c r="H110" i="16"/>
  <c r="A109" i="16"/>
  <c r="A105" i="16"/>
  <c r="I104" i="16"/>
  <c r="H104" i="16"/>
  <c r="A103" i="16"/>
  <c r="A101" i="16"/>
  <c r="A100" i="16"/>
  <c r="I98" i="16"/>
  <c r="H98" i="16"/>
  <c r="A97" i="16"/>
  <c r="I92" i="16"/>
  <c r="H92" i="16"/>
  <c r="A91" i="16"/>
  <c r="A85" i="16"/>
  <c r="A83" i="16"/>
  <c r="A77" i="16"/>
  <c r="A76" i="16"/>
  <c r="I64" i="16"/>
  <c r="H64" i="16"/>
  <c r="A63" i="16"/>
  <c r="A60" i="16"/>
  <c r="I58" i="16"/>
  <c r="H58" i="16"/>
  <c r="A57" i="16"/>
  <c r="A157" i="16"/>
  <c r="I467" i="15"/>
  <c r="H467" i="15"/>
  <c r="A466" i="15"/>
  <c r="I461" i="15"/>
  <c r="H461" i="15"/>
  <c r="A460" i="15"/>
  <c r="I455" i="15"/>
  <c r="H455" i="15"/>
  <c r="A454" i="15"/>
  <c r="I449" i="15"/>
  <c r="H449" i="15"/>
  <c r="A448" i="15"/>
  <c r="I443" i="15"/>
  <c r="H443" i="15"/>
  <c r="A442" i="15"/>
  <c r="I435" i="15"/>
  <c r="H435" i="15"/>
  <c r="A434" i="15"/>
  <c r="I429" i="15"/>
  <c r="H429" i="15"/>
  <c r="A428" i="15"/>
  <c r="I423" i="15"/>
  <c r="H423" i="15"/>
  <c r="A422" i="15"/>
  <c r="I415" i="15"/>
  <c r="H415" i="15"/>
  <c r="A414" i="15"/>
  <c r="I409" i="15"/>
  <c r="H409" i="15"/>
  <c r="A408" i="15"/>
  <c r="I403" i="15"/>
  <c r="H403" i="15"/>
  <c r="A402" i="15"/>
  <c r="I397" i="15"/>
  <c r="H397" i="15"/>
  <c r="A396" i="15"/>
  <c r="I386" i="15"/>
  <c r="H386" i="15"/>
  <c r="A385" i="15"/>
  <c r="I379" i="15"/>
  <c r="H379" i="15"/>
  <c r="A378" i="15"/>
  <c r="H373" i="15"/>
  <c r="A372" i="15"/>
  <c r="H367" i="15"/>
  <c r="A366" i="15"/>
  <c r="H361" i="15"/>
  <c r="A360" i="15"/>
  <c r="H355" i="15"/>
  <c r="A354" i="15"/>
  <c r="H349" i="15"/>
  <c r="A348" i="15"/>
  <c r="I341" i="15"/>
  <c r="H341" i="15"/>
  <c r="A340" i="15"/>
  <c r="I335" i="15"/>
  <c r="H335" i="15"/>
  <c r="A334" i="15"/>
  <c r="H327" i="15"/>
  <c r="A326" i="15"/>
  <c r="H321" i="15"/>
  <c r="A320" i="15"/>
  <c r="H315" i="15"/>
  <c r="A314" i="15"/>
  <c r="I306" i="15"/>
  <c r="H306" i="15"/>
  <c r="A305" i="15"/>
  <c r="I300" i="15"/>
  <c r="H300" i="15"/>
  <c r="A299" i="15"/>
  <c r="I280" i="15"/>
  <c r="H280" i="15"/>
  <c r="A279" i="15"/>
  <c r="I274" i="15"/>
  <c r="H274" i="15"/>
  <c r="A273" i="15"/>
  <c r="I214" i="15"/>
  <c r="H214" i="15"/>
  <c r="A213" i="15"/>
  <c r="I208" i="15"/>
  <c r="H208" i="15"/>
  <c r="A207" i="15"/>
  <c r="I201" i="15"/>
  <c r="H201" i="15"/>
  <c r="A200" i="15"/>
  <c r="I195" i="15"/>
  <c r="H195" i="15"/>
  <c r="A194" i="15"/>
  <c r="I189" i="15"/>
  <c r="H189" i="15"/>
  <c r="A188" i="15"/>
  <c r="I183" i="15"/>
  <c r="H183" i="15"/>
  <c r="A182" i="15"/>
  <c r="H176" i="15"/>
  <c r="A175" i="15"/>
  <c r="I142" i="15"/>
  <c r="H142" i="15"/>
  <c r="A141" i="15"/>
  <c r="I136" i="15"/>
  <c r="H136" i="15"/>
  <c r="A135" i="15"/>
  <c r="I130" i="15"/>
  <c r="H130" i="15"/>
  <c r="A129" i="15"/>
  <c r="I122" i="15"/>
  <c r="H122" i="15"/>
  <c r="A121" i="15"/>
  <c r="I116" i="15"/>
  <c r="H116" i="15"/>
  <c r="A115" i="15"/>
  <c r="I110" i="15"/>
  <c r="H110" i="15"/>
  <c r="A109" i="15"/>
  <c r="A105" i="15"/>
  <c r="I104" i="15"/>
  <c r="H104" i="15"/>
  <c r="A103" i="15"/>
  <c r="A101" i="15"/>
  <c r="A100" i="15"/>
  <c r="I98" i="15"/>
  <c r="H98" i="15"/>
  <c r="A97" i="15"/>
  <c r="I92" i="15"/>
  <c r="H92" i="15"/>
  <c r="A91" i="15"/>
  <c r="A85" i="15"/>
  <c r="A83" i="15"/>
  <c r="A77" i="15"/>
  <c r="A76" i="15"/>
  <c r="I64" i="15"/>
  <c r="H64" i="15"/>
  <c r="A63" i="15"/>
  <c r="A60" i="15"/>
  <c r="I58" i="15"/>
  <c r="H58" i="15"/>
  <c r="A57" i="15"/>
  <c r="I217" i="12"/>
  <c r="H217" i="12"/>
  <c r="A216" i="12"/>
  <c r="I211" i="12"/>
  <c r="H211" i="12"/>
  <c r="A210" i="12"/>
  <c r="I205" i="12"/>
  <c r="H205" i="12"/>
  <c r="A204" i="12"/>
  <c r="I199" i="12"/>
  <c r="H199" i="12"/>
  <c r="A198" i="12"/>
  <c r="I193" i="12"/>
  <c r="H193" i="12"/>
  <c r="A192" i="12"/>
  <c r="A188" i="12"/>
  <c r="I187" i="12"/>
  <c r="H187" i="12"/>
  <c r="A186" i="12"/>
  <c r="A182" i="12"/>
  <c r="I181" i="12"/>
  <c r="H181" i="12"/>
  <c r="A180" i="12"/>
  <c r="I142" i="12"/>
  <c r="H142" i="12"/>
  <c r="A141" i="12"/>
  <c r="I136" i="12"/>
  <c r="H136" i="12"/>
  <c r="A135" i="12"/>
  <c r="I462" i="12"/>
  <c r="H462" i="12"/>
  <c r="A461" i="12"/>
  <c r="I456" i="12"/>
  <c r="H456" i="12"/>
  <c r="A455" i="12"/>
  <c r="I450" i="12"/>
  <c r="H450" i="12"/>
  <c r="A449" i="12"/>
  <c r="I444" i="12"/>
  <c r="H444" i="12"/>
  <c r="A443" i="12"/>
  <c r="H438" i="12"/>
  <c r="A437" i="12"/>
  <c r="H432" i="12"/>
  <c r="A431" i="12"/>
  <c r="I424" i="12"/>
  <c r="H424" i="12"/>
  <c r="A423" i="12"/>
  <c r="I418" i="12"/>
  <c r="H418" i="12"/>
  <c r="A417" i="12"/>
  <c r="I412" i="12"/>
  <c r="H412" i="12"/>
  <c r="A411" i="12"/>
  <c r="I404" i="12"/>
  <c r="H404" i="12"/>
  <c r="A403" i="12"/>
  <c r="I396" i="12"/>
  <c r="H396" i="12"/>
  <c r="A395" i="12"/>
  <c r="I390" i="12"/>
  <c r="H390" i="12"/>
  <c r="A389" i="12"/>
  <c r="I384" i="12"/>
  <c r="H384" i="12"/>
  <c r="A383" i="12"/>
  <c r="I378" i="12"/>
  <c r="H378" i="12"/>
  <c r="A377" i="12"/>
  <c r="I372" i="12"/>
  <c r="H372" i="12"/>
  <c r="A371" i="12"/>
  <c r="I366" i="12"/>
  <c r="H366" i="12"/>
  <c r="A365" i="12"/>
  <c r="H360" i="12"/>
  <c r="A359" i="12"/>
  <c r="H354" i="12"/>
  <c r="A353" i="12"/>
  <c r="H348" i="12"/>
  <c r="A347" i="12"/>
  <c r="H342" i="12"/>
  <c r="A341" i="12"/>
  <c r="I334" i="12"/>
  <c r="H334" i="12"/>
  <c r="A333" i="12"/>
  <c r="I328" i="12"/>
  <c r="H328" i="12"/>
  <c r="A327" i="12"/>
  <c r="H320" i="12"/>
  <c r="A319" i="12"/>
  <c r="H311" i="12"/>
  <c r="A310" i="12"/>
  <c r="H304" i="12"/>
  <c r="A303" i="12"/>
  <c r="I296" i="12"/>
  <c r="H296" i="12"/>
  <c r="A295" i="12"/>
  <c r="I290" i="12"/>
  <c r="H290" i="12"/>
  <c r="A289" i="12"/>
  <c r="I269" i="12"/>
  <c r="H269" i="12"/>
  <c r="A268" i="12"/>
  <c r="I263" i="12"/>
  <c r="H263" i="12"/>
  <c r="A262" i="12"/>
  <c r="I130" i="12"/>
  <c r="H130" i="12"/>
  <c r="A129" i="12"/>
  <c r="I122" i="12"/>
  <c r="H122" i="12"/>
  <c r="A121" i="12"/>
  <c r="I116" i="12"/>
  <c r="H116" i="12"/>
  <c r="A115" i="12"/>
  <c r="I110" i="12"/>
  <c r="H110" i="12"/>
  <c r="A109" i="12"/>
  <c r="I104" i="12"/>
  <c r="H104" i="12"/>
  <c r="A103" i="12"/>
  <c r="A101" i="12"/>
  <c r="A100" i="12"/>
  <c r="I98" i="12"/>
  <c r="K98" i="12" s="1"/>
  <c r="H98" i="12"/>
  <c r="A97" i="12"/>
  <c r="I92" i="12"/>
  <c r="H92" i="12"/>
  <c r="A91" i="12"/>
  <c r="A85" i="12"/>
  <c r="A83" i="12"/>
  <c r="A77" i="12"/>
  <c r="A76" i="12"/>
  <c r="I64" i="12"/>
  <c r="H64" i="12"/>
  <c r="A63" i="12"/>
  <c r="A60" i="12"/>
  <c r="I58" i="12"/>
  <c r="H58" i="12"/>
  <c r="A57" i="12"/>
  <c r="C171" i="7"/>
  <c r="I78" i="11"/>
  <c r="A78" i="11"/>
  <c r="A77" i="11"/>
  <c r="A75" i="11"/>
  <c r="A74" i="11"/>
  <c r="A73" i="11"/>
  <c r="A72" i="11"/>
  <c r="A70" i="11"/>
  <c r="A69" i="11"/>
  <c r="A67" i="11"/>
  <c r="A66" i="11"/>
  <c r="I62" i="11"/>
  <c r="A62" i="11"/>
  <c r="A61" i="11"/>
  <c r="A60" i="11"/>
  <c r="K54" i="11"/>
  <c r="A51" i="11"/>
  <c r="I51" i="11"/>
  <c r="I38" i="19"/>
  <c r="K38" i="19" s="1"/>
  <c r="E553" i="16"/>
  <c r="C553" i="16"/>
  <c r="I525" i="16"/>
  <c r="H525" i="16"/>
  <c r="A524" i="16"/>
  <c r="I519" i="16"/>
  <c r="H519" i="16"/>
  <c r="A518" i="16"/>
  <c r="I513" i="16"/>
  <c r="H513" i="16"/>
  <c r="A512" i="16"/>
  <c r="I507" i="16"/>
  <c r="H507" i="16"/>
  <c r="A506" i="16"/>
  <c r="I493" i="16"/>
  <c r="H493" i="16"/>
  <c r="A492" i="16"/>
  <c r="I487" i="16"/>
  <c r="H487" i="16"/>
  <c r="A486" i="16"/>
  <c r="I481" i="16"/>
  <c r="H481" i="16"/>
  <c r="A480" i="16"/>
  <c r="I471" i="16"/>
  <c r="H471" i="16"/>
  <c r="A470" i="16"/>
  <c r="I465" i="16"/>
  <c r="H465" i="16"/>
  <c r="A464" i="16"/>
  <c r="I457" i="16"/>
  <c r="H457" i="16"/>
  <c r="A456" i="16"/>
  <c r="I451" i="16"/>
  <c r="H451" i="16"/>
  <c r="A450" i="16"/>
  <c r="I445" i="16"/>
  <c r="H445" i="16"/>
  <c r="A444" i="16"/>
  <c r="I435" i="16"/>
  <c r="H435" i="16"/>
  <c r="A434" i="16"/>
  <c r="I429" i="16"/>
  <c r="H429" i="16"/>
  <c r="A428" i="16"/>
  <c r="A422" i="16"/>
  <c r="H398" i="16"/>
  <c r="A397" i="16"/>
  <c r="H388" i="16"/>
  <c r="H382" i="16"/>
  <c r="A381" i="16"/>
  <c r="H376" i="16"/>
  <c r="A375" i="16"/>
  <c r="H370" i="16"/>
  <c r="A369" i="16"/>
  <c r="I362" i="16"/>
  <c r="H362" i="16"/>
  <c r="A361" i="16"/>
  <c r="I356" i="16"/>
  <c r="H356" i="16"/>
  <c r="A355" i="16"/>
  <c r="H348" i="16"/>
  <c r="A347" i="16"/>
  <c r="H342" i="16"/>
  <c r="A341" i="16"/>
  <c r="K162" i="16"/>
  <c r="K160" i="16"/>
  <c r="K139" i="16"/>
  <c r="K137" i="16"/>
  <c r="K74" i="16"/>
  <c r="A71" i="16"/>
  <c r="A70" i="16"/>
  <c r="I52" i="16"/>
  <c r="H52" i="16"/>
  <c r="A51" i="16"/>
  <c r="A48" i="16"/>
  <c r="A47" i="16"/>
  <c r="I46" i="16"/>
  <c r="H46" i="16"/>
  <c r="A45" i="16"/>
  <c r="A42" i="16"/>
  <c r="K41" i="16"/>
  <c r="I40" i="16"/>
  <c r="H40" i="16"/>
  <c r="A39" i="16"/>
  <c r="I34" i="16"/>
  <c r="K34" i="16" s="1"/>
  <c r="H34" i="16"/>
  <c r="A33" i="16"/>
  <c r="H28" i="16"/>
  <c r="A27" i="16"/>
  <c r="A26" i="16"/>
  <c r="I22" i="16"/>
  <c r="A22" i="16"/>
  <c r="A21" i="16"/>
  <c r="A20" i="16"/>
  <c r="A16" i="16"/>
  <c r="A13" i="16"/>
  <c r="A12" i="16"/>
  <c r="A11" i="16"/>
  <c r="E543" i="15"/>
  <c r="C543" i="15"/>
  <c r="A380" i="15"/>
  <c r="K363" i="15"/>
  <c r="K357" i="15"/>
  <c r="A155" i="15"/>
  <c r="K100" i="15"/>
  <c r="K98" i="15"/>
  <c r="K74" i="15"/>
  <c r="A71" i="15"/>
  <c r="A70" i="15"/>
  <c r="I52" i="15"/>
  <c r="H52" i="15"/>
  <c r="A51" i="15"/>
  <c r="A48" i="15"/>
  <c r="A47" i="15"/>
  <c r="I46" i="15"/>
  <c r="H46" i="15"/>
  <c r="A45" i="15"/>
  <c r="A42" i="15"/>
  <c r="K41" i="15"/>
  <c r="I40" i="15"/>
  <c r="H40" i="15"/>
  <c r="A39" i="15"/>
  <c r="I34" i="15"/>
  <c r="K34" i="15" s="1"/>
  <c r="H34" i="15"/>
  <c r="A33" i="15"/>
  <c r="H28" i="15"/>
  <c r="A27" i="15"/>
  <c r="A26" i="15"/>
  <c r="I22" i="15"/>
  <c r="A22" i="15"/>
  <c r="A21" i="15"/>
  <c r="A20" i="15"/>
  <c r="A16" i="15"/>
  <c r="A13" i="15"/>
  <c r="A12" i="15"/>
  <c r="A11" i="15"/>
  <c r="I270" i="17"/>
  <c r="H270" i="17"/>
  <c r="A269" i="17"/>
  <c r="I296" i="17"/>
  <c r="H296" i="17"/>
  <c r="A295" i="17"/>
  <c r="I276" i="17"/>
  <c r="H276" i="17"/>
  <c r="A275" i="17"/>
  <c r="K162" i="17"/>
  <c r="K160" i="17"/>
  <c r="A157" i="17"/>
  <c r="I98" i="17"/>
  <c r="H98" i="17"/>
  <c r="A97" i="17"/>
  <c r="I92" i="17"/>
  <c r="H92" i="17"/>
  <c r="A91" i="17"/>
  <c r="K88" i="17"/>
  <c r="K86" i="17"/>
  <c r="A85" i="17"/>
  <c r="A83" i="17"/>
  <c r="A77" i="17"/>
  <c r="A76" i="17"/>
  <c r="K74" i="17"/>
  <c r="I52" i="17"/>
  <c r="H52" i="17"/>
  <c r="A51" i="17"/>
  <c r="A48" i="17"/>
  <c r="A47" i="17"/>
  <c r="I46" i="17"/>
  <c r="H46" i="17"/>
  <c r="A45" i="17"/>
  <c r="A42" i="17"/>
  <c r="K41" i="17"/>
  <c r="I40" i="17"/>
  <c r="H40" i="17"/>
  <c r="A39" i="17"/>
  <c r="I34" i="17"/>
  <c r="K34" i="17" s="1"/>
  <c r="H34" i="17"/>
  <c r="A33" i="17"/>
  <c r="H28" i="17"/>
  <c r="A27" i="17"/>
  <c r="A26" i="17"/>
  <c r="I22" i="17"/>
  <c r="A22" i="17"/>
  <c r="A21" i="17"/>
  <c r="A20" i="17"/>
  <c r="A16" i="17"/>
  <c r="A13" i="17"/>
  <c r="A12" i="17"/>
  <c r="A11" i="17"/>
  <c r="E59" i="19"/>
  <c r="H32" i="19"/>
  <c r="H25" i="19"/>
  <c r="H18" i="19"/>
  <c r="A30" i="19" s="1"/>
  <c r="K74" i="12"/>
  <c r="I52" i="12"/>
  <c r="H52" i="12"/>
  <c r="A51" i="12"/>
  <c r="I46" i="12"/>
  <c r="H46" i="12"/>
  <c r="A45" i="12"/>
  <c r="I40" i="12"/>
  <c r="H40" i="12"/>
  <c r="A39" i="12"/>
  <c r="I34" i="12"/>
  <c r="K34" i="12" s="1"/>
  <c r="H34" i="12"/>
  <c r="A33" i="12"/>
  <c r="H28" i="12"/>
  <c r="A28" i="12" s="1"/>
  <c r="A27" i="12"/>
  <c r="A26" i="12"/>
  <c r="I22" i="12"/>
  <c r="A22" i="12"/>
  <c r="A21" i="12"/>
  <c r="A20" i="12"/>
  <c r="A71" i="11"/>
  <c r="A63" i="11"/>
  <c r="A50" i="11"/>
  <c r="A49" i="11"/>
  <c r="K47" i="11"/>
  <c r="A45" i="11"/>
  <c r="A44" i="11"/>
  <c r="I41" i="11"/>
  <c r="A41" i="11"/>
  <c r="A40" i="11"/>
  <c r="A39" i="11"/>
  <c r="I35" i="11"/>
  <c r="A35" i="11"/>
  <c r="A34" i="11"/>
  <c r="A33" i="11"/>
  <c r="I25" i="11"/>
  <c r="A21" i="11"/>
  <c r="I19" i="11"/>
  <c r="A38" i="19"/>
  <c r="A37" i="19"/>
  <c r="K36" i="19"/>
  <c r="A35" i="19"/>
  <c r="A34" i="19"/>
  <c r="A33" i="19"/>
  <c r="A31" i="19"/>
  <c r="K32" i="19"/>
  <c r="A29" i="19"/>
  <c r="A28" i="19"/>
  <c r="A27" i="19"/>
  <c r="A26" i="19"/>
  <c r="A24" i="19"/>
  <c r="A22" i="19"/>
  <c r="A20" i="19"/>
  <c r="A19" i="19"/>
  <c r="A17" i="19"/>
  <c r="A16" i="19"/>
  <c r="A15" i="19"/>
  <c r="A13" i="19"/>
  <c r="A12" i="19"/>
  <c r="A11" i="19"/>
  <c r="A32" i="12"/>
  <c r="K30" i="19"/>
  <c r="H12" i="6"/>
  <c r="K100" i="12"/>
  <c r="K159" i="12"/>
  <c r="K161" i="12"/>
  <c r="A156" i="12"/>
  <c r="A69" i="12"/>
  <c r="A68" i="12"/>
  <c r="A48" i="12"/>
  <c r="A47" i="12"/>
  <c r="A42" i="12"/>
  <c r="A16" i="12"/>
  <c r="A13" i="12"/>
  <c r="A12" i="12"/>
  <c r="A11" i="12"/>
  <c r="N20" i="11"/>
  <c r="M44" i="11" s="1"/>
  <c r="K20" i="11"/>
  <c r="K24" i="11"/>
  <c r="K30" i="11"/>
  <c r="E110" i="11"/>
  <c r="C110" i="11"/>
  <c r="A28" i="11"/>
  <c r="A27" i="11"/>
  <c r="A26" i="11"/>
  <c r="A24" i="11"/>
  <c r="A23" i="11"/>
  <c r="A22" i="11"/>
  <c r="A20" i="11"/>
  <c r="A19" i="11"/>
  <c r="A18" i="11"/>
  <c r="A17" i="11"/>
  <c r="A16" i="11"/>
  <c r="A15" i="11"/>
  <c r="A14" i="11"/>
  <c r="A13" i="11"/>
  <c r="A12" i="11"/>
  <c r="H124" i="7"/>
  <c r="H126" i="7"/>
  <c r="H131" i="7"/>
  <c r="H133" i="7"/>
  <c r="H139" i="7"/>
  <c r="H141" i="7"/>
  <c r="M24" i="11"/>
  <c r="K41" i="12"/>
  <c r="H69" i="6" l="1"/>
  <c r="H70" i="6" s="1"/>
  <c r="H142" i="6"/>
  <c r="K400" i="17"/>
  <c r="A321" i="17"/>
  <c r="A323" i="17"/>
  <c r="A32" i="17"/>
  <c r="A243" i="17"/>
  <c r="A245" i="17"/>
  <c r="A231" i="17"/>
  <c r="A237" i="17"/>
  <c r="A233" i="17"/>
  <c r="A239" i="17"/>
  <c r="A535" i="16"/>
  <c r="K391" i="16"/>
  <c r="K392" i="16" s="1"/>
  <c r="A402" i="16"/>
  <c r="A409" i="16"/>
  <c r="A411" i="16"/>
  <c r="A404" i="16"/>
  <c r="A317" i="16"/>
  <c r="A319" i="16"/>
  <c r="A56" i="16"/>
  <c r="A256" i="16"/>
  <c r="A258" i="16"/>
  <c r="A244" i="16"/>
  <c r="A250" i="16"/>
  <c r="A252" i="16"/>
  <c r="A246" i="16"/>
  <c r="A504" i="15"/>
  <c r="A480" i="15"/>
  <c r="A478" i="15"/>
  <c r="A500" i="15"/>
  <c r="A486" i="15"/>
  <c r="A506" i="15"/>
  <c r="A498" i="15"/>
  <c r="A494" i="15"/>
  <c r="A492" i="15"/>
  <c r="A509" i="15"/>
  <c r="A488" i="15"/>
  <c r="A510" i="15"/>
  <c r="K390" i="15"/>
  <c r="K391" i="15" s="1"/>
  <c r="A395" i="15"/>
  <c r="A34" i="15"/>
  <c r="A38" i="15"/>
  <c r="A260" i="15"/>
  <c r="A241" i="15"/>
  <c r="A262" i="15"/>
  <c r="A243" i="15"/>
  <c r="A32" i="15"/>
  <c r="A278" i="15"/>
  <c r="A28" i="15"/>
  <c r="A272" i="15"/>
  <c r="K153" i="15"/>
  <c r="K154" i="15" s="1"/>
  <c r="A459" i="15"/>
  <c r="A384" i="15"/>
  <c r="K481" i="12"/>
  <c r="A50" i="12"/>
  <c r="A309" i="12"/>
  <c r="K154" i="12"/>
  <c r="K155" i="12" s="1"/>
  <c r="A34" i="12"/>
  <c r="A46" i="12"/>
  <c r="A40" i="12"/>
  <c r="A44" i="12"/>
  <c r="A38" i="12"/>
  <c r="A394" i="12"/>
  <c r="A432" i="12"/>
  <c r="A424" i="12"/>
  <c r="A56" i="12"/>
  <c r="A390" i="12"/>
  <c r="A462" i="12"/>
  <c r="A86" i="12"/>
  <c r="A209" i="12"/>
  <c r="A187" i="12"/>
  <c r="A249" i="12"/>
  <c r="A251" i="12"/>
  <c r="A237" i="12"/>
  <c r="A239" i="12"/>
  <c r="A228" i="12"/>
  <c r="A243" i="12"/>
  <c r="A245" i="12"/>
  <c r="A230" i="12"/>
  <c r="A62" i="12"/>
  <c r="A52" i="12"/>
  <c r="A346" i="12"/>
  <c r="A211" i="12"/>
  <c r="A352" i="12"/>
  <c r="A290" i="12"/>
  <c r="A311" i="12"/>
  <c r="A360" i="12"/>
  <c r="A378" i="12"/>
  <c r="A134" i="12"/>
  <c r="A116" i="12"/>
  <c r="A396" i="12"/>
  <c r="A136" i="12"/>
  <c r="A114" i="15"/>
  <c r="A429" i="15"/>
  <c r="A355" i="15"/>
  <c r="A189" i="15"/>
  <c r="A313" i="15"/>
  <c r="A92" i="15"/>
  <c r="A128" i="15"/>
  <c r="A254" i="15"/>
  <c r="A248" i="15"/>
  <c r="A256" i="15"/>
  <c r="A250" i="15"/>
  <c r="A386" i="15"/>
  <c r="A455" i="15"/>
  <c r="A116" i="15"/>
  <c r="A195" i="15"/>
  <c r="A300" i="15"/>
  <c r="A321" i="15"/>
  <c r="A367" i="15"/>
  <c r="A409" i="15"/>
  <c r="A461" i="15"/>
  <c r="A421" i="15"/>
  <c r="A104" i="15"/>
  <c r="A136" i="15"/>
  <c r="M20" i="11"/>
  <c r="M30" i="11"/>
  <c r="K113" i="11"/>
  <c r="A92" i="12"/>
  <c r="A384" i="12"/>
  <c r="A179" i="12"/>
  <c r="A319" i="15"/>
  <c r="A288" i="12"/>
  <c r="A96" i="12"/>
  <c r="A130" i="12"/>
  <c r="A122" i="12"/>
  <c r="A296" i="12"/>
  <c r="A326" i="12"/>
  <c r="A460" i="12"/>
  <c r="A418" i="12"/>
  <c r="A422" i="12"/>
  <c r="A442" i="12"/>
  <c r="A364" i="12"/>
  <c r="A205" i="12"/>
  <c r="A23" i="19"/>
  <c r="A110" i="15"/>
  <c r="A134" i="15"/>
  <c r="A187" i="15"/>
  <c r="A212" i="15"/>
  <c r="A298" i="15"/>
  <c r="A315" i="15"/>
  <c r="A361" i="15"/>
  <c r="A433" i="15"/>
  <c r="A333" i="15"/>
  <c r="A427" i="15"/>
  <c r="A328" i="12"/>
  <c r="A286" i="15"/>
  <c r="A114" i="12"/>
  <c r="A320" i="12"/>
  <c r="A340" i="12"/>
  <c r="A436" i="12"/>
  <c r="A454" i="12"/>
  <c r="A358" i="12"/>
  <c r="A410" i="12"/>
  <c r="A199" i="12"/>
  <c r="A185" i="12"/>
  <c r="A221" i="12"/>
  <c r="A98" i="15"/>
  <c r="A84" i="15"/>
  <c r="A46" i="15"/>
  <c r="A176" i="15"/>
  <c r="A183" i="15"/>
  <c r="A208" i="15"/>
  <c r="A415" i="15"/>
  <c r="A379" i="15"/>
  <c r="A327" i="15"/>
  <c r="A397" i="15"/>
  <c r="A435" i="15"/>
  <c r="A218" i="15"/>
  <c r="A348" i="12"/>
  <c r="A142" i="12"/>
  <c r="A32" i="19"/>
  <c r="A122" i="15"/>
  <c r="A306" i="15"/>
  <c r="A263" i="12"/>
  <c r="A128" i="12"/>
  <c r="A269" i="12"/>
  <c r="A261" i="12"/>
  <c r="A110" i="12"/>
  <c r="A334" i="12"/>
  <c r="A370" i="12"/>
  <c r="A444" i="12"/>
  <c r="A412" i="12"/>
  <c r="A456" i="12"/>
  <c r="A197" i="12"/>
  <c r="A193" i="12"/>
  <c r="A203" i="12"/>
  <c r="A18" i="19"/>
  <c r="A44" i="15"/>
  <c r="A58" i="15"/>
  <c r="A96" i="15"/>
  <c r="A52" i="15"/>
  <c r="A140" i="15"/>
  <c r="A274" i="15"/>
  <c r="A443" i="15"/>
  <c r="A449" i="15"/>
  <c r="A325" i="15"/>
  <c r="A359" i="15"/>
  <c r="A401" i="15"/>
  <c r="A453" i="15"/>
  <c r="A438" i="12"/>
  <c r="A465" i="15"/>
  <c r="A98" i="12"/>
  <c r="A430" i="12"/>
  <c r="A448" i="12"/>
  <c r="A402" i="12"/>
  <c r="A215" i="12"/>
  <c r="A181" i="12"/>
  <c r="A140" i="12"/>
  <c r="A50" i="15"/>
  <c r="A64" i="15"/>
  <c r="A130" i="15"/>
  <c r="A181" i="15"/>
  <c r="A280" i="15"/>
  <c r="A288" i="15"/>
  <c r="A365" i="15"/>
  <c r="A373" i="15"/>
  <c r="A353" i="15"/>
  <c r="A304" i="15"/>
  <c r="A267" i="12"/>
  <c r="A450" i="12"/>
  <c r="A25" i="19"/>
  <c r="A108" i="15"/>
  <c r="A199" i="15"/>
  <c r="A441" i="15"/>
  <c r="A90" i="12"/>
  <c r="A404" i="12"/>
  <c r="A102" i="12"/>
  <c r="A64" i="12"/>
  <c r="A84" i="12"/>
  <c r="A304" i="12"/>
  <c r="A318" i="12"/>
  <c r="A372" i="12"/>
  <c r="A354" i="12"/>
  <c r="A416" i="12"/>
  <c r="A217" i="12"/>
  <c r="A36" i="19"/>
  <c r="A90" i="15"/>
  <c r="A62" i="15"/>
  <c r="A201" i="15"/>
  <c r="A174" i="15"/>
  <c r="A120" i="15"/>
  <c r="A206" i="15"/>
  <c r="A377" i="15"/>
  <c r="A403" i="15"/>
  <c r="A335" i="15"/>
  <c r="A413" i="15"/>
  <c r="A339" i="15"/>
  <c r="A537" i="16"/>
  <c r="A529" i="16"/>
  <c r="A531" i="16"/>
  <c r="A236" i="16"/>
  <c r="A238" i="16"/>
  <c r="A223" i="12"/>
  <c r="A120" i="12"/>
  <c r="A382" i="12"/>
  <c r="A102" i="15"/>
  <c r="A40" i="15"/>
  <c r="A371" i="15"/>
  <c r="A347" i="15"/>
  <c r="A294" i="12"/>
  <c r="A58" i="12"/>
  <c r="A104" i="12"/>
  <c r="A108" i="12"/>
  <c r="A342" i="12"/>
  <c r="A302" i="12"/>
  <c r="A332" i="12"/>
  <c r="A376" i="12"/>
  <c r="A388" i="12"/>
  <c r="A366" i="12"/>
  <c r="A191" i="12"/>
  <c r="A56" i="15"/>
  <c r="A86" i="15"/>
  <c r="A142" i="15"/>
  <c r="A193" i="15"/>
  <c r="A214" i="15"/>
  <c r="A290" i="15"/>
  <c r="A349" i="15"/>
  <c r="A467" i="15"/>
  <c r="A341" i="15"/>
  <c r="A423" i="15"/>
  <c r="A447" i="15"/>
  <c r="A407" i="15"/>
  <c r="A220" i="15"/>
  <c r="A264" i="17"/>
  <c r="K155" i="17"/>
  <c r="K156" i="17" s="1"/>
  <c r="A368" i="17"/>
  <c r="A433" i="17"/>
  <c r="A86" i="17"/>
  <c r="A342" i="17"/>
  <c r="A46" i="17"/>
  <c r="A459" i="17"/>
  <c r="A326" i="17"/>
  <c r="A38" i="17"/>
  <c r="A348" i="17"/>
  <c r="A392" i="17"/>
  <c r="A44" i="17"/>
  <c r="A296" i="17"/>
  <c r="A122" i="17"/>
  <c r="A258" i="17"/>
  <c r="A336" i="17"/>
  <c r="A356" i="17"/>
  <c r="A413" i="17"/>
  <c r="A465" i="17"/>
  <c r="A203" i="17"/>
  <c r="A189" i="17"/>
  <c r="A445" i="17"/>
  <c r="A431" i="17"/>
  <c r="A225" i="17"/>
  <c r="A227" i="17"/>
  <c r="A311" i="17"/>
  <c r="A176" i="17"/>
  <c r="A92" i="17"/>
  <c r="A114" i="17"/>
  <c r="A110" i="17"/>
  <c r="A108" i="17"/>
  <c r="A215" i="17"/>
  <c r="A340" i="17"/>
  <c r="A386" i="17"/>
  <c r="A419" i="17"/>
  <c r="A469" i="17"/>
  <c r="A427" i="17"/>
  <c r="A84" i="17"/>
  <c r="A268" i="17"/>
  <c r="A62" i="17"/>
  <c r="A142" i="17"/>
  <c r="A140" i="17"/>
  <c r="A116" i="17"/>
  <c r="A362" i="17"/>
  <c r="A303" i="17"/>
  <c r="A398" i="17"/>
  <c r="A374" i="17"/>
  <c r="A407" i="17"/>
  <c r="A453" i="17"/>
  <c r="A421" i="17"/>
  <c r="A471" i="17"/>
  <c r="A425" i="17"/>
  <c r="A294" i="17"/>
  <c r="A64" i="17"/>
  <c r="A185" i="17"/>
  <c r="A120" i="17"/>
  <c r="A128" i="17"/>
  <c r="A209" i="17"/>
  <c r="A350" i="17"/>
  <c r="A309" i="17"/>
  <c r="A380" i="17"/>
  <c r="A372" i="17"/>
  <c r="A98" i="17"/>
  <c r="A58" i="17"/>
  <c r="A183" i="17"/>
  <c r="A102" i="17"/>
  <c r="A178" i="17"/>
  <c r="A213" i="17"/>
  <c r="A328" i="17"/>
  <c r="A378" i="17"/>
  <c r="A390" i="17"/>
  <c r="A447" i="17"/>
  <c r="A441" i="17"/>
  <c r="A50" i="17"/>
  <c r="A56" i="17"/>
  <c r="A262" i="17"/>
  <c r="A411" i="17"/>
  <c r="A439" i="17"/>
  <c r="A463" i="17"/>
  <c r="A274" i="17"/>
  <c r="A40" i="17"/>
  <c r="A28" i="17"/>
  <c r="A34" i="17"/>
  <c r="A201" i="17"/>
  <c r="A134" i="17"/>
  <c r="A130" i="17"/>
  <c r="A207" i="17"/>
  <c r="A301" i="17"/>
  <c r="A396" i="17"/>
  <c r="A451" i="17"/>
  <c r="A276" i="17"/>
  <c r="A90" i="17"/>
  <c r="A52" i="17"/>
  <c r="A136" i="17"/>
  <c r="A191" i="17"/>
  <c r="A360" i="17"/>
  <c r="A384" i="17"/>
  <c r="A96" i="17"/>
  <c r="A270" i="17"/>
  <c r="A195" i="17"/>
  <c r="A197" i="17"/>
  <c r="A104" i="17"/>
  <c r="A256" i="17"/>
  <c r="A354" i="17"/>
  <c r="A334" i="17"/>
  <c r="A405" i="17"/>
  <c r="A366" i="17"/>
  <c r="A457" i="17"/>
  <c r="A108" i="16"/>
  <c r="K155" i="16"/>
  <c r="K156" i="16" s="1"/>
  <c r="A52" i="16"/>
  <c r="A46" i="16"/>
  <c r="A40" i="16"/>
  <c r="A102" i="16"/>
  <c r="A92" i="16"/>
  <c r="A104" i="16"/>
  <c r="A136" i="16"/>
  <c r="A84" i="16"/>
  <c r="A34" i="16"/>
  <c r="A479" i="16"/>
  <c r="A32" i="16"/>
  <c r="A64" i="16"/>
  <c r="A86" i="16"/>
  <c r="A38" i="16"/>
  <c r="A58" i="16"/>
  <c r="A90" i="16"/>
  <c r="A50" i="16"/>
  <c r="A44" i="16"/>
  <c r="A114" i="16"/>
  <c r="A62" i="16"/>
  <c r="A487" i="16"/>
  <c r="A28" i="16"/>
  <c r="A517" i="16"/>
  <c r="A226" i="16"/>
  <c r="A140" i="16"/>
  <c r="A122" i="16"/>
  <c r="A120" i="16"/>
  <c r="A348" i="16"/>
  <c r="A98" i="16"/>
  <c r="A128" i="16"/>
  <c r="A212" i="16"/>
  <c r="A286" i="16"/>
  <c r="A485" i="16"/>
  <c r="A178" i="16"/>
  <c r="A110" i="16"/>
  <c r="A323" i="16"/>
  <c r="A346" i="16"/>
  <c r="A96" i="16"/>
  <c r="A376" i="16"/>
  <c r="A142" i="16"/>
  <c r="A130" i="16"/>
  <c r="A116" i="16"/>
  <c r="A208" i="16"/>
  <c r="A176" i="16"/>
  <c r="A445" i="16"/>
  <c r="A507" i="16"/>
  <c r="A325" i="16"/>
  <c r="A511" i="16"/>
  <c r="A134" i="16"/>
  <c r="A433" i="16"/>
  <c r="A519" i="16"/>
  <c r="A505" i="16"/>
  <c r="A449" i="16"/>
  <c r="A469" i="16"/>
  <c r="A382" i="16"/>
  <c r="A182" i="16"/>
  <c r="A220" i="16"/>
  <c r="A276" i="16"/>
  <c r="A331" i="16"/>
  <c r="A268" i="16"/>
  <c r="A421" i="16"/>
  <c r="A230" i="16"/>
  <c r="A463" i="16"/>
  <c r="A396" i="16"/>
  <c r="A356" i="16"/>
  <c r="A481" i="16"/>
  <c r="A525" i="16"/>
  <c r="A388" i="16"/>
  <c r="A194" i="16"/>
  <c r="A184" i="16"/>
  <c r="A190" i="16"/>
  <c r="A218" i="16"/>
  <c r="A280" i="16"/>
  <c r="A417" i="16"/>
  <c r="A427" i="16"/>
  <c r="A360" i="16"/>
  <c r="A451" i="16"/>
  <c r="A380" i="16"/>
  <c r="A423" i="16"/>
  <c r="A471" i="16"/>
  <c r="A362" i="16"/>
  <c r="A288" i="16"/>
  <c r="A415" i="16"/>
  <c r="A455" i="16"/>
  <c r="A429" i="16"/>
  <c r="A386" i="16"/>
  <c r="A342" i="16"/>
  <c r="A368" i="16"/>
  <c r="A398" i="16"/>
  <c r="A200" i="16"/>
  <c r="A188" i="16"/>
  <c r="A224" i="16"/>
  <c r="A270" i="16"/>
  <c r="A499" i="16"/>
  <c r="A491" i="16"/>
  <c r="A374" i="16"/>
  <c r="A435" i="16"/>
  <c r="A340" i="16"/>
  <c r="A493" i="16"/>
  <c r="A513" i="16"/>
  <c r="A370" i="16"/>
  <c r="A196" i="16"/>
  <c r="A282" i="16"/>
  <c r="A333" i="16"/>
  <c r="A497" i="16"/>
  <c r="A465" i="16"/>
  <c r="A202" i="16"/>
  <c r="A354" i="16"/>
  <c r="A443" i="16"/>
  <c r="A523" i="16"/>
  <c r="A457" i="16"/>
  <c r="A214" i="16"/>
  <c r="A206" i="16"/>
  <c r="A274" i="16"/>
  <c r="A232" i="16"/>
  <c r="K401" i="17" l="1"/>
  <c r="K483" i="17" s="1"/>
  <c r="K546" i="15"/>
  <c r="K556" i="16"/>
  <c r="K484" i="17" l="1"/>
  <c r="K565" i="17" s="1"/>
  <c r="C24" i="18" s="1"/>
  <c r="C25" i="18" l="1"/>
  <c r="C26" i="18" s="1"/>
  <c r="C27" i="18" s="1"/>
  <c r="C28" i="18" s="1"/>
  <c r="C29" i="18" s="1"/>
  <c r="C30" i="18" s="1"/>
</calcChain>
</file>

<file path=xl/sharedStrings.xml><?xml version="1.0" encoding="utf-8"?>
<sst xmlns="http://schemas.openxmlformats.org/spreadsheetml/2006/main" count="2385" uniqueCount="375">
  <si>
    <t>Contract  2977-00-01 ELIDZ ELECTRICAL INFRASTRUCTURE UPGRADE FOR ZONE 1A - PHASE 1 &amp; 2
Part C2:  Pricing Data
Section C2.2:  Bill of Quantities
Summary of Bills - Internals &amp; Shared MV</t>
  </si>
  <si>
    <t>ELIDZ ELECTRICAL INFRASTRUCTURE UPGRADE FOR ZONE 1A - PHASE 1 &amp; 2</t>
  </si>
  <si>
    <t>ELECTRICAL ENGINEERING SERVICES</t>
  </si>
  <si>
    <t xml:space="preserve">CONTRACT </t>
  </si>
  <si>
    <t xml:space="preserve"> Summary of Bills</t>
  </si>
  <si>
    <t>Bill No.</t>
  </si>
  <si>
    <t>Description</t>
  </si>
  <si>
    <t>Amount ( R )</t>
  </si>
  <si>
    <t>PRELIMINARY AND GENERAL</t>
  </si>
  <si>
    <t>PROVISIONAL SUMS</t>
  </si>
  <si>
    <t>LEACHES BAY</t>
  </si>
  <si>
    <t>SWITCHING STATION SS 1A1</t>
  </si>
  <si>
    <t>SWITCHING STATION SS 1A2</t>
  </si>
  <si>
    <t>SWITCHING STATION SS 1A3</t>
  </si>
  <si>
    <t>SWITCHING STATION SS 1A4</t>
  </si>
  <si>
    <t>PROVISION FOR MINIATURE SUBSTATION</t>
  </si>
  <si>
    <t>Sub-Total</t>
  </si>
  <si>
    <t>Provisional sum: Allowance for Contract Price Adjustment (10% of Sub-Total)</t>
  </si>
  <si>
    <t>Provisional sum: Allowance for Contingencies (10% of Sub-Total)</t>
  </si>
  <si>
    <t>Total Construction Cost</t>
  </si>
  <si>
    <t>Value Added Tax at 15%</t>
  </si>
  <si>
    <t xml:space="preserve">Total Amount of Tender Carried Forward to Form of Offer and Acceptance </t>
  </si>
  <si>
    <t>Bankers Details :</t>
  </si>
  <si>
    <t>Contractor's Name:</t>
  </si>
  <si>
    <t>Name reflected on bank statement: ____________________________________________</t>
  </si>
  <si>
    <t>Bank:</t>
  </si>
  <si>
    <t>Branch:</t>
  </si>
  <si>
    <t>Account Number:</t>
  </si>
  <si>
    <t>Cheque Account</t>
  </si>
  <si>
    <t xml:space="preserve">                   or                     Savings Account</t>
  </si>
  <si>
    <t>Signature :</t>
  </si>
  <si>
    <t>By Tenderer :</t>
  </si>
  <si>
    <t>Company Name :</t>
  </si>
  <si>
    <t>Date :</t>
  </si>
  <si>
    <t>Contract  2977-00-01 ELIDZ ELECTRICAL INFRASTRUCTURE UPGRADE FOR ZONE 1A - PHASE 1 &amp; 29
Part C2:  Pricing Data
Section C2.2:  Bill of Quantities
Schedule No. 1:  Preliminary and General</t>
  </si>
  <si>
    <t>a</t>
  </si>
  <si>
    <t>b</t>
  </si>
  <si>
    <t>c</t>
  </si>
  <si>
    <t>d</t>
  </si>
  <si>
    <t>Item</t>
  </si>
  <si>
    <t>Payment</t>
  </si>
  <si>
    <t>Unit</t>
  </si>
  <si>
    <t>Qty</t>
  </si>
  <si>
    <t xml:space="preserve">Material </t>
  </si>
  <si>
    <t>Unit Cost</t>
  </si>
  <si>
    <t xml:space="preserve">Amount (R) </t>
  </si>
  <si>
    <t>e</t>
  </si>
  <si>
    <t>Reference</t>
  </si>
  <si>
    <t>Cost</t>
  </si>
  <si>
    <t>f</t>
  </si>
  <si>
    <t>Schedule No. 1</t>
  </si>
  <si>
    <t>Preliminary and General</t>
  </si>
  <si>
    <t>1200 A</t>
  </si>
  <si>
    <t xml:space="preserve">FIXED-CHARGE ITEMS
</t>
  </si>
  <si>
    <t>1.1.1</t>
  </si>
  <si>
    <t>8.3.1</t>
  </si>
  <si>
    <t>Contractual Requirements (Specify)</t>
  </si>
  <si>
    <t>sum</t>
  </si>
  <si>
    <t>Establishment of Facilities on Site</t>
  </si>
  <si>
    <t>8.3.2</t>
  </si>
  <si>
    <t>.1 'Facilities for the Engineer</t>
  </si>
  <si>
    <t>1.2.1</t>
  </si>
  <si>
    <t>Site Office and meeting facilities (1 off)</t>
  </si>
  <si>
    <t>nil</t>
  </si>
  <si>
    <t>1.2.2</t>
  </si>
  <si>
    <t>Ablution and latrine facilities (2 off)</t>
  </si>
  <si>
    <t>1.2.3</t>
  </si>
  <si>
    <t>Carports (3 off)</t>
  </si>
  <si>
    <t>1.2.4</t>
  </si>
  <si>
    <t>Nameboard (1 off)</t>
  </si>
  <si>
    <t>1.2.5</t>
  </si>
  <si>
    <r>
      <rPr>
        <b/>
        <sz val="10"/>
        <rFont val="Arial"/>
        <family val="2"/>
      </rPr>
      <t>Other fixed-charge obligations (Specify)</t>
    </r>
    <r>
      <rPr>
        <sz val="10"/>
        <rFont val="Arial"/>
        <family val="2"/>
      </rPr>
      <t xml:space="preserve">      Allow for all costs which the Contractor may incur in terms of any or all descriptions in the tender/contract documents and of the drawings, which costs are not specifically covered in the schedule below. Submit full details in writing.</t>
    </r>
  </si>
  <si>
    <t>.2 Facilities for the Contractor</t>
  </si>
  <si>
    <t>1.3.1</t>
  </si>
  <si>
    <t>1.3.2</t>
  </si>
  <si>
    <t>Living accommodation</t>
  </si>
  <si>
    <t>1.3.3</t>
  </si>
  <si>
    <t>Ablution and latrine facilities</t>
  </si>
  <si>
    <t>1.3.4</t>
  </si>
  <si>
    <t>Material Store Facilities</t>
  </si>
  <si>
    <t>1.3.5</t>
  </si>
  <si>
    <t>Tools and Equipment</t>
  </si>
  <si>
    <t>1.3.6</t>
  </si>
  <si>
    <t xml:space="preserve">Electric power </t>
  </si>
  <si>
    <t>1.3.7</t>
  </si>
  <si>
    <t>Water supplies</t>
  </si>
  <si>
    <t>1.3.8</t>
  </si>
  <si>
    <t>Communications</t>
  </si>
  <si>
    <t>1.3.9</t>
  </si>
  <si>
    <t>8.3.3</t>
  </si>
  <si>
    <t>Other fixed-charge obligations (Specify)</t>
  </si>
  <si>
    <t>8.3.4</t>
  </si>
  <si>
    <t xml:space="preserve">Removal of Contractor's and Engineers site establishment  </t>
  </si>
  <si>
    <t>on completion</t>
  </si>
  <si>
    <t>8.3.5</t>
  </si>
  <si>
    <t>Occupational Health and Safety</t>
  </si>
  <si>
    <t>1.4.1</t>
  </si>
  <si>
    <t>PSA7.1</t>
  </si>
  <si>
    <t xml:space="preserve">Compliance with Occupational Health and Safety Act   </t>
  </si>
  <si>
    <t xml:space="preserve">(Act 85 of 1993) and its regulations and with the Employers </t>
  </si>
  <si>
    <t>Health and Safety Specification</t>
  </si>
  <si>
    <t>8.3.6</t>
  </si>
  <si>
    <t>Environmental Managemant</t>
  </si>
  <si>
    <t>1.5.1</t>
  </si>
  <si>
    <t>PSA8.1</t>
  </si>
  <si>
    <t>Compliance with Environmental Management plan</t>
  </si>
  <si>
    <t>Carried Forward</t>
  </si>
  <si>
    <t>Brought Forward</t>
  </si>
  <si>
    <t>TIME-RELATED ITEMS</t>
  </si>
  <si>
    <t>1.6.1</t>
  </si>
  <si>
    <t>8.4.1</t>
  </si>
  <si>
    <t>Contractual requirements (Specify)</t>
  </si>
  <si>
    <t>Operation and maintenance of facilities on the Site for the duration</t>
  </si>
  <si>
    <t xml:space="preserve"> of construction</t>
  </si>
  <si>
    <t>8.4.2</t>
  </si>
  <si>
    <t>0.1 Facilities for the Engineer</t>
  </si>
  <si>
    <t>1.6.2</t>
  </si>
  <si>
    <t>1.6.3</t>
  </si>
  <si>
    <t>1.6.4</t>
  </si>
  <si>
    <t>1.6.5</t>
  </si>
  <si>
    <t>1.6.6</t>
  </si>
  <si>
    <t>1.6.7</t>
  </si>
  <si>
    <t>Offices and storage sheds</t>
  </si>
  <si>
    <t>1.6.8</t>
  </si>
  <si>
    <t>1.6.9</t>
  </si>
  <si>
    <t>1.6.10</t>
  </si>
  <si>
    <t>1.6.11</t>
  </si>
  <si>
    <t>1.6.12</t>
  </si>
  <si>
    <t>Electric power (Generator)</t>
  </si>
  <si>
    <t>1.6.13</t>
  </si>
  <si>
    <t>1.6.14</t>
  </si>
  <si>
    <t>1.6.15</t>
  </si>
  <si>
    <t>8.4.3</t>
  </si>
  <si>
    <t>Supervision for duration of construction</t>
  </si>
  <si>
    <t>1.6.16</t>
  </si>
  <si>
    <t>8.4.4</t>
  </si>
  <si>
    <t>Company and head office overhead costs for the duration of the contract.</t>
  </si>
  <si>
    <t>1.6.17</t>
  </si>
  <si>
    <t>8.4.5</t>
  </si>
  <si>
    <t>Other time-related obligations (Specify)</t>
  </si>
  <si>
    <t>8.4.6</t>
  </si>
  <si>
    <t>1.6.18</t>
  </si>
  <si>
    <t>PSA7.2</t>
  </si>
  <si>
    <t xml:space="preserve">Compliance with Occupational Health and Safety Act (Act 85 of </t>
  </si>
  <si>
    <t>1993) and its regulations and with the Employers Health and Safety</t>
  </si>
  <si>
    <t>Specification</t>
  </si>
  <si>
    <t>8.4.7</t>
  </si>
  <si>
    <t>1.6.19</t>
  </si>
  <si>
    <t>PSA8.2</t>
  </si>
  <si>
    <t>Security</t>
  </si>
  <si>
    <t>1.6.20</t>
  </si>
  <si>
    <t>Security until final handover to ELIDZ</t>
  </si>
  <si>
    <t>month</t>
  </si>
  <si>
    <t>Total : Schedule 1</t>
  </si>
  <si>
    <t>Carried forward to Summary of Schedules</t>
  </si>
  <si>
    <t>Total</t>
  </si>
  <si>
    <t xml:space="preserve">Contract  2977-00-01 ELIDZ ELECTRICAL INFRASTRUCTURE UPGRADE FOR ZONE 1A - PHASE 1 &amp; 2
Part C2:  Pricing Data
Section C2.2:  Bill of Quantities
Schedule No. 2: Provisional Sums and Prime cost items </t>
  </si>
  <si>
    <t>Material Cost</t>
  </si>
  <si>
    <t>SANS</t>
  </si>
  <si>
    <t>SCHEDULE NO. 2</t>
  </si>
  <si>
    <t>Provisional Sums and Prime Cost Items</t>
  </si>
  <si>
    <t>SUMS STATED PROVISIONALLY BY THE ENGINEER</t>
  </si>
  <si>
    <t xml:space="preserve">For work to be executed by the Contractor and valued in </t>
  </si>
  <si>
    <t xml:space="preserve">terms of the "Valuation of Variations" clause in the </t>
  </si>
  <si>
    <t>Conditions of Contract</t>
  </si>
  <si>
    <t>ALLOWANCES</t>
  </si>
  <si>
    <t xml:space="preserve">(a) .1 Community Requirements </t>
  </si>
  <si>
    <t>PSA9</t>
  </si>
  <si>
    <t>.1 CLO/LDO remuneration</t>
  </si>
  <si>
    <t>Prov sum</t>
  </si>
  <si>
    <t>.2 Overheads, charges and profit on the above</t>
  </si>
  <si>
    <t>%</t>
  </si>
  <si>
    <t xml:space="preserve">.3 Accredited and approved training courses for selected  </t>
  </si>
  <si>
    <t xml:space="preserve">    personnel, local and other labourers</t>
  </si>
  <si>
    <t>.4 Overheads, charges and profit on the above</t>
  </si>
  <si>
    <t>.5 Wages and salaries of local and other labourers</t>
  </si>
  <si>
    <t xml:space="preserve">    employed during training</t>
  </si>
  <si>
    <t>.6 Overheads, charges and profit on the above</t>
  </si>
  <si>
    <t>(a) .2 Engineers Requirements</t>
  </si>
  <si>
    <t>.1 Cellular phone cost</t>
  </si>
  <si>
    <t xml:space="preserve">   </t>
  </si>
  <si>
    <t>.3 Site office consumables</t>
  </si>
  <si>
    <t>.5 Electronic office equipment</t>
  </si>
  <si>
    <t>.7 Accommodation for the Engineer's Representative(s)</t>
  </si>
  <si>
    <t>.8 Overheads, charges and profit on the above</t>
  </si>
  <si>
    <t>(a) .3 Existing services</t>
  </si>
  <si>
    <t>.1 Locating existing services</t>
  </si>
  <si>
    <t>.3 Protecting existing services</t>
  </si>
  <si>
    <t>(a) .4 Specialist services</t>
  </si>
  <si>
    <t>.1 Payment of specialist services</t>
  </si>
  <si>
    <t>(a) .5 Royalties</t>
  </si>
  <si>
    <t>.1 Royalties payable for borrow materials</t>
  </si>
  <si>
    <t>(a) .6 Connection to ELIDZ Water Supply</t>
  </si>
  <si>
    <t>.1 Connections to be measured</t>
  </si>
  <si>
    <t>(a) .7 Factory Acceptance Tests</t>
  </si>
  <si>
    <t>.1 Detail to be measured</t>
  </si>
  <si>
    <t>(a) .8 Testing of existing 11kV panels in ELIDZ stores</t>
  </si>
  <si>
    <t xml:space="preserve">(a) .9 Power Supply </t>
  </si>
  <si>
    <t xml:space="preserve">.1 Power supply </t>
  </si>
  <si>
    <t>(b) For work to be executed by the Employer or a</t>
  </si>
  <si>
    <t xml:space="preserve">     Nominated Sub-contractor</t>
  </si>
  <si>
    <t>.1 Other (Specify)</t>
  </si>
  <si>
    <t>PRIME COST ITEMS</t>
  </si>
  <si>
    <t>Materials for dayworks</t>
  </si>
  <si>
    <t>PSA10.1</t>
  </si>
  <si>
    <t>(a) Materials used in the execution of dayworks</t>
  </si>
  <si>
    <t>(b) Overheads, charges and profit on the above</t>
  </si>
  <si>
    <t>Provision of for live works</t>
  </si>
  <si>
    <t>(a) Allow  for tools, equipment, procedures, etc. for live works</t>
  </si>
  <si>
    <t>(a) Make provision for backup supply (where live works cannot be carried out) for the outage duration and cost of preparing for outages</t>
  </si>
  <si>
    <t>(a) Make provision for temporary works to accommodate existing cables during extension of the Sub- station building</t>
  </si>
  <si>
    <t>Sum</t>
  </si>
  <si>
    <t>Total : Schedule 2</t>
  </si>
  <si>
    <t>Contract  2977-00-01 ELIDZ ELECTRICAL INFRASTRUCTURE UPGRADE FOR ZONE 1A - PHASE 1 &amp; 2
Part C2:  Pricing Data
Section C2.2:  Bill of Quantities
Portion 1: Shared MV</t>
  </si>
  <si>
    <t xml:space="preserve">Contract  2977-00-01 ELIDZ ELECTRICAL INFRASTRUCTURE UPGRADE FOR ZONE 1A - PHASE 1 &amp; 2
Part C2:  Pricing Data
Section C2.2:  Bill of Quantities
Schedule No. 3: Leaches Bay </t>
  </si>
  <si>
    <t>Rate</t>
  </si>
  <si>
    <t>Amount</t>
  </si>
  <si>
    <t>(R)</t>
  </si>
  <si>
    <t>BILL NO</t>
  </si>
  <si>
    <t>EARTHING</t>
  </si>
  <si>
    <t>Extend the existing Sub- station's earthgrid to cover the Sub- staion building's extension</t>
  </si>
  <si>
    <t xml:space="preserve">Equipment Earth Tails (50x3mm - 1.38kg/m) </t>
  </si>
  <si>
    <t>.1</t>
  </si>
  <si>
    <t>Supply</t>
  </si>
  <si>
    <t>m</t>
  </si>
  <si>
    <t>.2</t>
  </si>
  <si>
    <t>Install</t>
  </si>
  <si>
    <t>11 kV Switchgear panels</t>
  </si>
  <si>
    <t>ea</t>
  </si>
  <si>
    <t>PRIMARY PLANT -INDOOR</t>
  </si>
  <si>
    <t>Supply &amp; installation of complete switchboard including all inter-panel connections, busbars and bus wiring;  switchboard consisting of:</t>
  </si>
  <si>
    <t>11kV 1250A Circuit Breaker (outgoing feeders)</t>
  </si>
  <si>
    <t>11kV 1250A Circuit Breaker 's 320mm Deep extention box</t>
  </si>
  <si>
    <t xml:space="preserve">CONTROL PLANT </t>
  </si>
  <si>
    <t>Design, supply and install all protection, metering, control, telecom-
munication, AC/DC and security systems: Panels to be fully equipped with all relays, switches, indication lamps, mimic display, terminals, fuses, links and all other equipment required for the HV and MV protection and control system as generally specified and indicated for HV &amp; MV plant on the drawings. Supply, delivery &amp; installation of control panels, including all connections, inter-panel cabling, complete testing and commissioning to ensure a fully functional system</t>
  </si>
  <si>
    <t>lot</t>
  </si>
  <si>
    <t>Make a provision for the Update of Tariff metering (Wireconn modules with ABB meters) to integrate the energy through the new 2 feeder panels</t>
  </si>
  <si>
    <t>Cable wiring to supply new Panels from existing  AC/DC Board (using spare AC and DC supplies) or BTU</t>
  </si>
  <si>
    <t>MISCELLNEOUS</t>
  </si>
  <si>
    <t xml:space="preserve"> 110mm 6m PE pipe/sleeve, include sealing and draw wires</t>
  </si>
  <si>
    <t>Earth continuity test between structure and earthgrid</t>
  </si>
  <si>
    <t>item</t>
  </si>
  <si>
    <t>Equipment labels</t>
  </si>
  <si>
    <t>Truck (1 Ton)</t>
  </si>
  <si>
    <t>km</t>
  </si>
  <si>
    <t>4 x 4 LDV</t>
  </si>
  <si>
    <t>Other please specify:</t>
  </si>
  <si>
    <t>Carried forward to Summary of Bills</t>
  </si>
  <si>
    <t>Contract  2977-00-01 ELIDZ ELECTRICAL INFRASTRUCTURE UPGRADE FOR ZONE 1A - PHASE 1 &amp; 2
Part C2:  Pricing Data
Section C2.2:  Bill of Quantities
Schedule No. 4: Switching Station SS 1A1</t>
  </si>
  <si>
    <t>CIVIL WORKS</t>
  </si>
  <si>
    <t>(a)</t>
  </si>
  <si>
    <t>Make provision for temporary works to accommodate existing cables during extension of the switching station building</t>
  </si>
  <si>
    <t>BUILDINGS</t>
  </si>
  <si>
    <t>Extension to existing control building</t>
  </si>
  <si>
    <t>Construct an extension to the switching room building inclusive of all required foundations, brickwork, roof &amp; tiles, gutters, down-pipes, plumbing, electrical works, earth bonding to main earthgrid, carpentry, plastering, painting, doors, air ventilation,
concrete ramp/porch and control cable trench entry into building. All accessories such as nuts, bolts, brackets, supports, etc. included</t>
  </si>
  <si>
    <t>m²</t>
  </si>
  <si>
    <t>Demolish existing wall 5m long and 3 meter high</t>
  </si>
  <si>
    <t>-</t>
  </si>
  <si>
    <t>Wall mounted cable rack (flush to wall) - heavy duty</t>
  </si>
  <si>
    <t>`</t>
  </si>
  <si>
    <t>Overhead mounted cable rack - heavy duty</t>
  </si>
  <si>
    <t>Safety signs/Danger labels</t>
  </si>
  <si>
    <t>Hardwood wall mounted drawing frame to house drawings</t>
  </si>
  <si>
    <t>6m 300mm PE sleeves for power cable entry</t>
  </si>
  <si>
    <t>Lock and keys for doors and gates</t>
  </si>
  <si>
    <t>Main Earthgrid</t>
  </si>
  <si>
    <t>Extend the existing switching station's earthgrid to cover the switching staion building's extension</t>
  </si>
  <si>
    <t>(a) Trenching</t>
  </si>
  <si>
    <r>
      <t>m</t>
    </r>
    <r>
      <rPr>
        <sz val="10"/>
        <color theme="1"/>
        <rFont val="Calibri"/>
        <family val="2"/>
      </rPr>
      <t>³</t>
    </r>
  </si>
  <si>
    <t xml:space="preserve">Install Horizontal Grid (10mm2 annealed round copper - 0.7kg/m) </t>
  </si>
  <si>
    <t>Vertical 16mm2 rods</t>
  </si>
  <si>
    <t>Bentonite (conductive concrete)</t>
  </si>
  <si>
    <t>Exo-welding (bonding)</t>
  </si>
  <si>
    <t>Backfill and compaction</t>
  </si>
  <si>
    <t>Indoor Equipment earthing</t>
  </si>
  <si>
    <t>Earthing accessories (1000x100x50 earth bar, down conductor, BCEW) for extension</t>
  </si>
  <si>
    <t>Lot</t>
  </si>
  <si>
    <t>Measure Earthgrid Resistance (Soil resistivity testing to be included,
as well as report )</t>
  </si>
  <si>
    <t>PRIMARY PLANT - OUTDOOR</t>
  </si>
  <si>
    <t>Allow for all costs which the Contractor may incur in terms of any or all of
descriptions  the drawings which costs are not specifically covered in the Schedule hereafter.</t>
  </si>
  <si>
    <t>Install 11 kV Cables</t>
  </si>
  <si>
    <t>Complete installation of two 11kV three core cables per
between Leaches Bay MV panel (switchgear) and and SS 1A1 11kV switchgear
including all indoor terminations and connections. 
Complete installation of wooden cable supports in the Switching Station cable trenches and sealing off of cable ducts/sleeves across road.
Rearrange panels such that power is balanced as much as possible on the MV board's busbar</t>
  </si>
  <si>
    <t>Trenching (Note existing services. Any damage will be to the contractor's cost)</t>
  </si>
  <si>
    <r>
      <t>m</t>
    </r>
    <r>
      <rPr>
        <sz val="10"/>
        <rFont val="Calibri"/>
        <family val="2"/>
      </rPr>
      <t>³</t>
    </r>
  </si>
  <si>
    <r>
      <t>Install 11 kV 240mm</t>
    </r>
    <r>
      <rPr>
        <u/>
        <sz val="10"/>
        <rFont val="Calibri"/>
        <family val="2"/>
      </rPr>
      <t>² three</t>
    </r>
    <r>
      <rPr>
        <u/>
        <sz val="10"/>
        <rFont val="Calibri"/>
        <family val="2"/>
        <scheme val="minor"/>
      </rPr>
      <t xml:space="preserve"> core Cu XLPE SWA cable </t>
    </r>
  </si>
  <si>
    <t>Backfill and compaction and test</t>
  </si>
  <si>
    <t>Install 160mm dia. Class 6 sleeves</t>
  </si>
  <si>
    <t>Install 110mm dia. Class 6 sleeves</t>
  </si>
  <si>
    <r>
      <t xml:space="preserve">Make-off 11 kV 240mm² three core Cu XLPE cable </t>
    </r>
    <r>
      <rPr>
        <u/>
        <sz val="10"/>
        <color theme="1"/>
        <rFont val="Calibri"/>
        <family val="2"/>
      </rPr>
      <t>indoor shrouded termination</t>
    </r>
  </si>
  <si>
    <r>
      <t xml:space="preserve">Make-off 11 kV 240mm² three core Cu XLPE SWA cold shrink </t>
    </r>
    <r>
      <rPr>
        <u/>
        <sz val="10"/>
        <color theme="1"/>
        <rFont val="Calibri"/>
        <family val="2"/>
      </rPr>
      <t>cable joint</t>
    </r>
  </si>
  <si>
    <t>Supply &amp; installation of complete switchboard including all inter-panel
connections, busbars and bus wiring;  switchboard consisting of:</t>
  </si>
  <si>
    <t>11kV Switchboard</t>
  </si>
  <si>
    <r>
      <t xml:space="preserve">Design, supply and install all protection, metering, control, telecom-
munication, AC/DC and security systems: </t>
    </r>
    <r>
      <rPr>
        <sz val="10"/>
        <color theme="1"/>
        <rFont val="Calibri"/>
        <family val="2"/>
        <scheme val="minor"/>
      </rPr>
      <t>Panels to be fully equipped with all relays, switches, indication lamps, mimic display, terminals, fuses, links and all other equipment required for the HV and MV protection and control system as generally specified and indicated for HV &amp; MV plant on the drawings. Supply, delivery &amp; installation of control panels, including all connections, inter-panel cabling, complete testing and commissioning to ensure a fully functional system</t>
    </r>
  </si>
  <si>
    <t>Make provision for new AC/DC Panel (3x3Phase Circuit, 6x1Phase Circuits, 9 DC circuits) with 25% spare space</t>
  </si>
  <si>
    <t>Make provision for 110V Charger &amp; Batteries (54 cells 161 Ah lead acid cells), 30A charger and Battery cabinet</t>
  </si>
  <si>
    <t>Integration of the new board to the existing or existing AC/DC source including any upgrade required</t>
  </si>
  <si>
    <t>MISCELLANEOUS</t>
  </si>
  <si>
    <t>Pipes and Sleeves</t>
  </si>
  <si>
    <t>160mm 6m PE pipe/sleeve, include sealing and draw wires</t>
  </si>
  <si>
    <t>Testing</t>
  </si>
  <si>
    <t>Testing of power cables</t>
  </si>
  <si>
    <t>Resistance test of Switching Station earthgrid with report</t>
  </si>
  <si>
    <t>Signs/Notices</t>
  </si>
  <si>
    <t>Station labels (safety/danger/access/medical/identification)</t>
  </si>
  <si>
    <t>Excavations</t>
  </si>
  <si>
    <t>Excavations - pickable soil</t>
  </si>
  <si>
    <t>Excavations - Intermediate soil</t>
  </si>
  <si>
    <t>Excavations - soft rock (machine)</t>
  </si>
  <si>
    <t>Excavations - hard rock (machine)</t>
  </si>
  <si>
    <t xml:space="preserve">Side wall protection of 1.2m to 2m deep trenches </t>
  </si>
  <si>
    <r>
      <t>m</t>
    </r>
    <r>
      <rPr>
        <sz val="10"/>
        <color theme="1"/>
        <rFont val="Calibri"/>
        <family val="2"/>
      </rPr>
      <t>²</t>
    </r>
  </si>
  <si>
    <t>Imported bedding sand/ riversand for bedding &amp; backfilling materials</t>
  </si>
  <si>
    <t>Removal of excavated material (rock, etc,) and spoil not suitable for backfilling and transport to an approved dumping site (50km radius)</t>
  </si>
  <si>
    <t xml:space="preserve">Drill pit (For drilling underneath road) </t>
  </si>
  <si>
    <t xml:space="preserve">Horizontal drilling (soft soil) </t>
  </si>
  <si>
    <t xml:space="preserve">Horizontal drilling (hard rock) </t>
  </si>
  <si>
    <t>Boulders – Class A</t>
  </si>
  <si>
    <t>Concrete works</t>
  </si>
  <si>
    <t>Stone (19mm stone size)</t>
  </si>
  <si>
    <t>Sand</t>
  </si>
  <si>
    <t>50kg pockets of 25MPa cement</t>
  </si>
  <si>
    <t>Building services</t>
  </si>
  <si>
    <t>Bricks</t>
  </si>
  <si>
    <t>Brickforce</t>
  </si>
  <si>
    <t>Concrete Lintol (1,2m)</t>
  </si>
  <si>
    <t>Concrete Lintol (2,4m)</t>
  </si>
  <si>
    <t>Paint (20 litre)</t>
  </si>
  <si>
    <t>Tools (brick laying, shovels/marking/waterpas/mixer)</t>
  </si>
  <si>
    <t>Make provision for the architectural design of the switching station extension</t>
  </si>
  <si>
    <t>Make provision for the civil design of the switching station extension</t>
  </si>
  <si>
    <t>Contract  3023-13-01 Leeuwpoort North - Reiger Park Extension 19
Part C2:  Pricing Data
Section C2.2:  Bill of Quantities
Portion 2: Internals</t>
  </si>
  <si>
    <t>Contract  2977-00-01 ELIDZ ELECTRICAL INFRASTRUCTURE UPGRADE FOR ZONE 1A - PHASE 1 &amp; 2
Part C2:  Pricing Data
Section C2.2:  Bill of Quantities
Schedule No. 5: Switching Station SS 1A2</t>
  </si>
  <si>
    <t xml:space="preserve">BUILDINGS (Contractor to do quantity survey on all buildings extensions) </t>
  </si>
  <si>
    <r>
      <t>11 kV 240mm</t>
    </r>
    <r>
      <rPr>
        <u/>
        <sz val="10"/>
        <rFont val="Calibri"/>
        <family val="2"/>
      </rPr>
      <t>² three</t>
    </r>
    <r>
      <rPr>
        <u/>
        <sz val="10"/>
        <rFont val="Calibri"/>
        <family val="2"/>
        <scheme val="minor"/>
      </rPr>
      <t xml:space="preserve"> core Cu XLPE SWA cable </t>
    </r>
  </si>
  <si>
    <t>110mm 6m PE pipe/sleeve, include sealing and draw wires</t>
  </si>
  <si>
    <t>Transport - travelling required other than allowed for on contract</t>
  </si>
  <si>
    <t>Contract  2977-00-01 ELIDZ ELECTRICAL INFRASTRUCTURE UPGRADE FOR ZONE 1A - PHASE 1 &amp; 2
Part C2:  Pricing Data
Section C2.2:  Bill of Quantities
Schedule No. 6: Switching Station SS 1A3</t>
  </si>
  <si>
    <r>
      <t>Install 11 kV 185mm</t>
    </r>
    <r>
      <rPr>
        <sz val="10"/>
        <rFont val="Calibri"/>
        <family val="2"/>
      </rPr>
      <t>² three</t>
    </r>
    <r>
      <rPr>
        <sz val="10"/>
        <rFont val="Calibri"/>
        <family val="2"/>
        <scheme val="minor"/>
      </rPr>
      <t xml:space="preserve"> core Cu XLPE SWA cable </t>
    </r>
  </si>
  <si>
    <r>
      <t xml:space="preserve">Make-off 11 kV 185mm² three core Cu XLPE cable </t>
    </r>
    <r>
      <rPr>
        <sz val="10"/>
        <color theme="1"/>
        <rFont val="Calibri"/>
        <family val="2"/>
      </rPr>
      <t>indoor shrouded termination</t>
    </r>
  </si>
  <si>
    <t>11kV Voltage Transformer panel</t>
  </si>
  <si>
    <t>Contract  2977-00-01 ELIDZ ELECTRICAL INFRASTRUCTURE UPGRADE FOR ZONE 1A - PHASE 1 &amp; 2
Part C2:  Pricing Data
Section C2.2:  Bill of Quantities
Schedule No. 7: Switching Station SS 1A4</t>
  </si>
  <si>
    <t xml:space="preserve"> 11 kV 240mm² three core Cu XLPE SWA cable </t>
  </si>
  <si>
    <t>11kV 630A Circuit Breaker (outgoing feeder)</t>
  </si>
  <si>
    <t>Contract  2977-00-01 ELIDZ ELECTRICAL INFRASTRUCTURE UPGRADE FOR ZONE 1A - PHASE 1 &amp; 2
Part C2:  Pricing Data
Section C2.2:  Bill of Quantities
Schedule No. 8:  Provision of the minisub</t>
  </si>
  <si>
    <t>MINIATURE SUBSTATION</t>
  </si>
  <si>
    <t>Supply miniature substations. Transport to site as per specs. Large Frame MCCB panel included for up 6 MCCBs. Danger signs and labels (Name of substation, etc. as per specifications) to be included. All civil works and earthing are included.
TYPE A MINISUB: No built-in RMU
TYPE B MINISUB: With built-in RMU</t>
  </si>
  <si>
    <t>630 kVA Type B Minature substation</t>
  </si>
  <si>
    <t>(b)</t>
  </si>
  <si>
    <t>800 kVA Type B Minature substation</t>
  </si>
  <si>
    <t>(c)</t>
  </si>
  <si>
    <t>1000 kVA Type B Minature substation</t>
  </si>
  <si>
    <t>(d)</t>
  </si>
  <si>
    <t>Provision for 1000V, 4C PVC,PVC, SWA, PVC cable works</t>
  </si>
  <si>
    <r>
      <t>Install 120mm</t>
    </r>
    <r>
      <rPr>
        <u/>
        <sz val="10"/>
        <rFont val="Calibri"/>
        <family val="2"/>
      </rPr>
      <t>² BCEW ECC including joints, termination and other accessories</t>
    </r>
  </si>
  <si>
    <r>
      <t xml:space="preserve">MV Feeder Protection Scheme </t>
    </r>
    <r>
      <rPr>
        <u/>
        <sz val="10"/>
        <rFont val="Calibri"/>
        <family val="2"/>
        <scheme val="minor"/>
      </rPr>
      <t>(Differential as Main, OC/EF as Backup)</t>
    </r>
    <r>
      <rPr>
        <u/>
        <sz val="10"/>
        <color theme="1"/>
        <rFont val="Calibri"/>
        <family val="2"/>
        <scheme val="minor"/>
      </rPr>
      <t>: related works for control of 11 kV CB panel</t>
    </r>
  </si>
  <si>
    <t>Install OPTEX (purpose designed) duct system for 7 cores optic fibre</t>
  </si>
  <si>
    <r>
      <t>Install 2 x 70mm</t>
    </r>
    <r>
      <rPr>
        <u/>
        <sz val="10"/>
        <rFont val="Calibri"/>
        <family val="2"/>
      </rPr>
      <t>² BCEW ECC including joints, termination and other accessories</t>
    </r>
  </si>
  <si>
    <r>
      <t>Install 1 x 70mm</t>
    </r>
    <r>
      <rPr>
        <u/>
        <sz val="10"/>
        <rFont val="Calibri"/>
        <family val="2"/>
      </rPr>
      <t>² BCEW ECC including joints, termination and other accessories</t>
    </r>
  </si>
  <si>
    <t>Install 7 Core 2.5mm2 Cu PVCPVCSWASWA Pilot Cable</t>
  </si>
  <si>
    <t>7.1.119</t>
  </si>
  <si>
    <t>7.1.120</t>
  </si>
  <si>
    <t>7.1.121</t>
  </si>
  <si>
    <t>7.1.122</t>
  </si>
  <si>
    <t>4.1.115</t>
  </si>
  <si>
    <t>4.1.116</t>
  </si>
  <si>
    <t>Concrete Cable Route Markers</t>
  </si>
  <si>
    <t>no</t>
  </si>
  <si>
    <t>Danger Tape: Orange/Yellow PVC material (300mm above cable)</t>
  </si>
  <si>
    <t>Built of a complete 800 x 800 mm brick manhole with concrete lid as indicated on the drawing</t>
  </si>
  <si>
    <t>11kV 800A (incoming feeder) Circuit Breaker with differential protection and OC/EF as backup</t>
  </si>
  <si>
    <t>11kV 630A Bus-Section Circuit Breaker (including riser panel)</t>
  </si>
  <si>
    <t>11kV 1250A Circuit Breaker (outgoing feeder)</t>
  </si>
  <si>
    <t>(a) Make provision for the decommisioning of the old switch - board and commissioning of the new switch-board</t>
  </si>
  <si>
    <t xml:space="preserve">item </t>
  </si>
  <si>
    <t>Complete installation of two 11kV three core cables per
between Leaches Bay MV panel (switchgear) and and SS 1A4 11kV switchgear
including all indoor terminations and connections. 
Complete installation of wooden cable supports in the Switching Station cable trenches and sealing off of cable ducts/sleeves across road.
Rearrange panels such that power is balanced as much as possible on the MV board's busbar</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</si>
</sst>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quot;R&quot;\ * #,##0.00_ ;_ &quot;R&quot;\ * \-#,##0.00_ ;_ &quot;R&quot;\ * &quot;-&quot;??_ ;_ @_ "/>
    <numFmt numFmtId="165" formatCode="_ * #,##0.00_ ;_ * \-#,##0.00_ ;_ * &quot;-&quot;??_ ;_ @_ "/>
    <numFmt numFmtId="166" formatCode="0.0"/>
    <numFmt numFmtId="167" formatCode="0;\-0;;@"/>
    <numFmt numFmtId="168" formatCode="&quot;R&quot;\ #,##0.00"/>
  </numFmts>
  <fonts count="40" x14ac:knownFonts="1">
    <font>
      <sz val="11"/>
      <color theme="1"/>
      <name val="Calibri"/>
      <family val="2"/>
      <scheme val="minor"/>
    </font>
    <font>
      <sz val="9"/>
      <color theme="1"/>
      <name val="Arial"/>
      <family val="2"/>
    </font>
    <font>
      <sz val="10"/>
      <name val="Arial"/>
      <family val="2"/>
    </font>
    <font>
      <sz val="11"/>
      <color theme="1"/>
      <name val="Calibri"/>
      <family val="2"/>
      <scheme val="minor"/>
    </font>
    <font>
      <i/>
      <sz val="10"/>
      <name val="Arial"/>
      <family val="2"/>
    </font>
    <font>
      <sz val="9"/>
      <name val="Arial"/>
      <family val="2"/>
    </font>
    <font>
      <sz val="8"/>
      <name val="Arial"/>
      <family val="2"/>
    </font>
    <font>
      <b/>
      <sz val="10"/>
      <name val="Arial"/>
      <family val="2"/>
    </font>
    <font>
      <sz val="12"/>
      <name val="Arial"/>
      <family val="2"/>
    </font>
    <font>
      <i/>
      <sz val="9"/>
      <name val="Arial"/>
      <family val="2"/>
    </font>
    <font>
      <b/>
      <sz val="9"/>
      <name val="Arial"/>
      <family val="2"/>
    </font>
    <font>
      <b/>
      <u/>
      <sz val="10"/>
      <name val="Arial"/>
      <family val="2"/>
    </font>
    <font>
      <u/>
      <sz val="10"/>
      <name val="Arial"/>
      <family val="2"/>
    </font>
    <font>
      <sz val="10"/>
      <color indexed="8"/>
      <name val="Arial"/>
      <family val="2"/>
    </font>
    <font>
      <sz val="9"/>
      <color indexed="8"/>
      <name val="Arial"/>
      <family val="2"/>
    </font>
    <font>
      <b/>
      <sz val="9"/>
      <color indexed="8"/>
      <name val="Arial"/>
      <family val="2"/>
    </font>
    <font>
      <b/>
      <u/>
      <sz val="9"/>
      <name val="Arial"/>
      <family val="2"/>
    </font>
    <font>
      <u/>
      <sz val="9"/>
      <name val="Arial"/>
      <family val="2"/>
    </font>
    <font>
      <sz val="9"/>
      <color rgb="FFFF0000"/>
      <name val="Arial"/>
      <family val="2"/>
    </font>
    <font>
      <u/>
      <sz val="9"/>
      <color theme="1"/>
      <name val="Arial"/>
      <family val="2"/>
    </font>
    <font>
      <i/>
      <sz val="11"/>
      <name val="Arial"/>
      <family val="2"/>
    </font>
    <font>
      <sz val="11"/>
      <name val="Arial"/>
      <family val="2"/>
    </font>
    <font>
      <b/>
      <sz val="11"/>
      <name val="Arial"/>
      <family val="2"/>
    </font>
    <font>
      <b/>
      <sz val="12"/>
      <name val="Arial"/>
      <family val="2"/>
    </font>
    <font>
      <b/>
      <u/>
      <sz val="9"/>
      <color rgb="FFFF0000"/>
      <name val="Arial"/>
      <family val="2"/>
    </font>
    <font>
      <u/>
      <sz val="10"/>
      <color theme="1"/>
      <name val="Calibri"/>
      <family val="2"/>
      <scheme val="minor"/>
    </font>
    <font>
      <u/>
      <sz val="10"/>
      <color theme="1"/>
      <name val="Arial"/>
      <family val="2"/>
    </font>
    <font>
      <sz val="10"/>
      <color theme="1"/>
      <name val="Calibri"/>
      <family val="2"/>
      <scheme val="minor"/>
    </font>
    <font>
      <sz val="10"/>
      <color theme="1"/>
      <name val="Arial"/>
      <family val="2"/>
    </font>
    <font>
      <sz val="11"/>
      <color theme="1"/>
      <name val="Arial"/>
      <family val="2"/>
    </font>
    <font>
      <sz val="10"/>
      <name val="Calibri"/>
      <family val="2"/>
      <scheme val="minor"/>
    </font>
    <font>
      <sz val="10"/>
      <color theme="1"/>
      <name val="Calibri"/>
      <family val="2"/>
    </font>
    <font>
      <sz val="10"/>
      <name val="Calibri"/>
      <family val="2"/>
    </font>
    <font>
      <u/>
      <sz val="10"/>
      <name val="Calibri"/>
      <family val="2"/>
      <scheme val="minor"/>
    </font>
    <font>
      <u/>
      <sz val="10"/>
      <name val="Calibri"/>
      <family val="2"/>
    </font>
    <font>
      <u/>
      <sz val="10"/>
      <color theme="1"/>
      <name val="Calibri"/>
      <family val="2"/>
    </font>
    <font>
      <b/>
      <sz val="11"/>
      <color theme="1"/>
      <name val="Calibri"/>
      <family val="2"/>
      <scheme val="minor"/>
    </font>
    <font>
      <u/>
      <sz val="10"/>
      <color rgb="FFFF0000"/>
      <name val="Calibri"/>
      <family val="2"/>
      <scheme val="minor"/>
    </font>
    <font>
      <u/>
      <sz val="9"/>
      <color rgb="FFFF0000"/>
      <name val="Arial"/>
      <family val="2"/>
    </font>
    <font>
      <sz val="10"/>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style="medium">
        <color indexed="64"/>
      </bottom>
      <diagonal/>
    </border>
  </borders>
  <cellStyleXfs count="7">
    <xf numFmtId="0" fontId="0" fillId="0" borderId="0"/>
    <xf numFmtId="0" fontId="2" fillId="0" borderId="0"/>
    <xf numFmtId="165" fontId="3" fillId="0" borderId="0" applyFont="0" applyFill="0" applyBorder="0" applyAlignment="0" applyProtection="0"/>
    <xf numFmtId="164" fontId="3" fillId="0" borderId="0" applyFont="0" applyFill="0" applyBorder="0" applyAlignment="0" applyProtection="0"/>
    <xf numFmtId="0" fontId="8" fillId="0" borderId="0"/>
    <xf numFmtId="165" fontId="2" fillId="0" borderId="0" applyFont="0" applyFill="0" applyBorder="0" applyAlignment="0" applyProtection="0"/>
    <xf numFmtId="0" fontId="2" fillId="0" borderId="0"/>
  </cellStyleXfs>
  <cellXfs count="606">
    <xf numFmtId="0" fontId="0" fillId="0" borderId="0" xfId="0"/>
    <xf numFmtId="0" fontId="5" fillId="0" borderId="0" xfId="0" applyFont="1" applyAlignment="1">
      <alignment horizontal="center"/>
    </xf>
    <xf numFmtId="0" fontId="2" fillId="0" borderId="0" xfId="0" applyFont="1"/>
    <xf numFmtId="0" fontId="5" fillId="0" borderId="2" xfId="1" applyFont="1" applyBorder="1" applyAlignment="1">
      <alignment horizontal="center"/>
    </xf>
    <xf numFmtId="0" fontId="2" fillId="0" borderId="2" xfId="0" applyFont="1" applyBorder="1" applyAlignment="1">
      <alignment vertical="center"/>
    </xf>
    <xf numFmtId="0" fontId="6" fillId="0" borderId="0" xfId="0" applyFont="1" applyAlignment="1">
      <alignment horizontal="center"/>
    </xf>
    <xf numFmtId="0" fontId="5" fillId="0" borderId="4" xfId="1" applyFont="1" applyBorder="1" applyAlignment="1">
      <alignment horizontal="center"/>
    </xf>
    <xf numFmtId="0" fontId="2" fillId="0" borderId="4" xfId="0" applyFont="1" applyBorder="1" applyAlignment="1">
      <alignment vertical="center"/>
    </xf>
    <xf numFmtId="0" fontId="2" fillId="0" borderId="3" xfId="0" applyFont="1" applyBorder="1" applyAlignment="1">
      <alignment horizontal="center" vertical="center"/>
    </xf>
    <xf numFmtId="0" fontId="9" fillId="3" borderId="3" xfId="4" applyFont="1" applyFill="1" applyBorder="1" applyAlignment="1">
      <alignment horizontal="center" vertical="top"/>
    </xf>
    <xf numFmtId="0" fontId="2" fillId="0" borderId="3" xfId="0" applyFont="1" applyBorder="1"/>
    <xf numFmtId="0" fontId="2" fillId="0" borderId="3" xfId="1" applyBorder="1" applyAlignment="1">
      <alignment horizontal="center" vertical="center"/>
    </xf>
    <xf numFmtId="0" fontId="2" fillId="4" borderId="13" xfId="4" applyFont="1" applyFill="1" applyBorder="1" applyAlignment="1">
      <alignment horizontal="center" vertical="center"/>
    </xf>
    <xf numFmtId="4" fontId="2" fillId="0" borderId="3" xfId="0" applyNumberFormat="1" applyFont="1" applyBorder="1" applyAlignment="1">
      <alignment horizontal="right" vertical="center"/>
    </xf>
    <xf numFmtId="0" fontId="10" fillId="0" borderId="3" xfId="4" applyFont="1" applyBorder="1" applyAlignment="1">
      <alignment horizontal="center" vertical="top"/>
    </xf>
    <xf numFmtId="0" fontId="11" fillId="0" borderId="3" xfId="4" applyFont="1" applyBorder="1" applyAlignment="1">
      <alignment vertical="top" wrapText="1"/>
    </xf>
    <xf numFmtId="0" fontId="7" fillId="0" borderId="3" xfId="0" applyFont="1" applyBorder="1" applyAlignment="1">
      <alignment horizontal="center" vertical="center"/>
    </xf>
    <xf numFmtId="0" fontId="5" fillId="0" borderId="3" xfId="4" applyFont="1" applyBorder="1" applyAlignment="1">
      <alignment horizontal="center" vertical="top"/>
    </xf>
    <xf numFmtId="0" fontId="2" fillId="0" borderId="3" xfId="4" applyFont="1" applyBorder="1" applyAlignment="1">
      <alignment horizontal="center" vertical="top"/>
    </xf>
    <xf numFmtId="0" fontId="2" fillId="0" borderId="3" xfId="4" applyFont="1" applyBorder="1" applyAlignment="1">
      <alignment vertical="top"/>
    </xf>
    <xf numFmtId="0" fontId="2" fillId="0" borderId="3" xfId="4" applyFont="1" applyBorder="1" applyAlignment="1">
      <alignment horizontal="center" vertical="center"/>
    </xf>
    <xf numFmtId="164" fontId="2" fillId="0" borderId="13" xfId="3" applyFont="1" applyBorder="1" applyAlignment="1">
      <alignment horizontal="right" vertical="center"/>
    </xf>
    <xf numFmtId="164" fontId="2" fillId="0" borderId="3" xfId="3" applyFont="1" applyBorder="1" applyAlignment="1">
      <alignment horizontal="right" vertical="center"/>
    </xf>
    <xf numFmtId="0" fontId="12" fillId="0" borderId="3" xfId="4" applyFont="1" applyBorder="1" applyAlignment="1">
      <alignment vertical="top"/>
    </xf>
    <xf numFmtId="0" fontId="11" fillId="0" borderId="3" xfId="4" quotePrefix="1" applyFont="1" applyBorder="1" applyAlignment="1">
      <alignment horizontal="left" vertical="top"/>
    </xf>
    <xf numFmtId="0" fontId="5" fillId="0" borderId="0" xfId="1" applyFont="1" applyAlignment="1">
      <alignment horizontal="center"/>
    </xf>
    <xf numFmtId="0" fontId="11" fillId="0" borderId="3" xfId="4" applyFont="1" applyBorder="1" applyAlignment="1">
      <alignment vertical="top"/>
    </xf>
    <xf numFmtId="164" fontId="2" fillId="0" borderId="3" xfId="3" applyFont="1" applyBorder="1" applyAlignment="1">
      <alignment horizontal="center" vertical="center"/>
    </xf>
    <xf numFmtId="0" fontId="13" fillId="0" borderId="3" xfId="4" applyFont="1" applyBorder="1" applyAlignment="1">
      <alignment horizontal="center" vertical="center"/>
    </xf>
    <xf numFmtId="0" fontId="14" fillId="0" borderId="3" xfId="4" applyFont="1" applyBorder="1" applyAlignment="1">
      <alignment horizontal="center" vertical="top" shrinkToFit="1"/>
    </xf>
    <xf numFmtId="0" fontId="2" fillId="0" borderId="3" xfId="4" applyFont="1" applyBorder="1" applyAlignment="1">
      <alignment horizontal="left" vertical="top" wrapText="1"/>
    </xf>
    <xf numFmtId="0" fontId="2" fillId="0" borderId="3" xfId="1" applyBorder="1" applyAlignment="1">
      <alignment horizontal="left" vertical="center" wrapText="1"/>
    </xf>
    <xf numFmtId="0" fontId="11" fillId="0" borderId="3" xfId="4" applyFont="1" applyBorder="1" applyAlignment="1">
      <alignment horizontal="left" vertical="top"/>
    </xf>
    <xf numFmtId="0" fontId="2" fillId="0" borderId="3" xfId="1" applyBorder="1" applyAlignment="1">
      <alignment horizontal="left" vertical="top"/>
    </xf>
    <xf numFmtId="0" fontId="2" fillId="0" borderId="1" xfId="0" applyFont="1" applyBorder="1" applyAlignment="1">
      <alignment horizontal="center" vertical="center"/>
    </xf>
    <xf numFmtId="0" fontId="5" fillId="0" borderId="1" xfId="4" applyFont="1" applyBorder="1" applyAlignment="1">
      <alignment horizontal="center" vertical="top"/>
    </xf>
    <xf numFmtId="0" fontId="2" fillId="0" borderId="1" xfId="1" applyBorder="1" applyAlignment="1">
      <alignment horizontal="left" vertical="top"/>
    </xf>
    <xf numFmtId="0" fontId="2" fillId="0" borderId="1" xfId="4" applyFont="1" applyBorder="1" applyAlignment="1">
      <alignment horizontal="center" vertical="center"/>
    </xf>
    <xf numFmtId="0" fontId="2" fillId="0" borderId="0" xfId="0" applyFont="1" applyAlignment="1">
      <alignment horizontal="center" vertical="center"/>
    </xf>
    <xf numFmtId="0" fontId="5" fillId="0" borderId="0" xfId="4" applyFont="1" applyAlignment="1">
      <alignment horizontal="center" vertical="top"/>
    </xf>
    <xf numFmtId="0" fontId="2" fillId="0" borderId="0" xfId="1" applyAlignment="1">
      <alignment horizontal="left" vertical="top"/>
    </xf>
    <xf numFmtId="0" fontId="2" fillId="0" borderId="0" xfId="4" applyFont="1" applyAlignment="1">
      <alignment horizontal="center" vertical="center"/>
    </xf>
    <xf numFmtId="164" fontId="2" fillId="0" borderId="0" xfId="3" applyFont="1" applyAlignment="1">
      <alignment horizontal="center" vertical="center"/>
    </xf>
    <xf numFmtId="164" fontId="2" fillId="0" borderId="0" xfId="3" applyFont="1" applyAlignment="1">
      <alignment horizontal="right" vertical="center"/>
    </xf>
    <xf numFmtId="164" fontId="2" fillId="0" borderId="1" xfId="3" applyFont="1" applyBorder="1" applyAlignment="1">
      <alignment horizontal="center" vertical="center"/>
    </xf>
    <xf numFmtId="164" fontId="2" fillId="0" borderId="1" xfId="3" applyFont="1" applyBorder="1" applyAlignment="1">
      <alignment horizontal="right" vertical="center"/>
    </xf>
    <xf numFmtId="164" fontId="2" fillId="0" borderId="2" xfId="3" applyFont="1" applyBorder="1" applyAlignment="1">
      <alignment horizontal="center" vertical="center"/>
    </xf>
    <xf numFmtId="0" fontId="12" fillId="0" borderId="3" xfId="4" applyFont="1" applyBorder="1" applyAlignment="1">
      <alignment vertical="top" wrapText="1"/>
    </xf>
    <xf numFmtId="0" fontId="12" fillId="0" borderId="13" xfId="4" applyFont="1" applyBorder="1" applyAlignment="1">
      <alignment vertical="top" wrapText="1"/>
    </xf>
    <xf numFmtId="0" fontId="2" fillId="0" borderId="12" xfId="4" applyFont="1" applyBorder="1" applyAlignment="1">
      <alignment horizontal="center" vertical="center"/>
    </xf>
    <xf numFmtId="0" fontId="2" fillId="4" borderId="3" xfId="4" applyFont="1" applyFill="1" applyBorder="1" applyAlignment="1">
      <alignment horizontal="center" vertical="center"/>
    </xf>
    <xf numFmtId="0" fontId="2" fillId="0" borderId="13" xfId="4" applyFont="1" applyBorder="1" applyAlignment="1">
      <alignment vertical="top"/>
    </xf>
    <xf numFmtId="0" fontId="12" fillId="0" borderId="13" xfId="4" applyFont="1" applyBorder="1" applyAlignment="1">
      <alignment vertical="top"/>
    </xf>
    <xf numFmtId="0" fontId="2" fillId="0" borderId="12" xfId="0" applyFont="1" applyBorder="1" applyAlignment="1">
      <alignment horizontal="center" vertical="center"/>
    </xf>
    <xf numFmtId="0" fontId="2" fillId="0" borderId="0" xfId="4" applyFont="1" applyAlignment="1">
      <alignment vertical="top"/>
    </xf>
    <xf numFmtId="0" fontId="2" fillId="0" borderId="12" xfId="4" applyFont="1" applyBorder="1" applyAlignment="1">
      <alignment vertical="top" wrapText="1"/>
    </xf>
    <xf numFmtId="0" fontId="2" fillId="0" borderId="0" xfId="4" applyFont="1" applyAlignment="1">
      <alignment vertical="top" wrapText="1"/>
    </xf>
    <xf numFmtId="0" fontId="12" fillId="0" borderId="0" xfId="4" applyFont="1" applyAlignment="1">
      <alignment vertical="top"/>
    </xf>
    <xf numFmtId="4" fontId="2" fillId="0" borderId="13" xfId="0" applyNumberFormat="1" applyFont="1" applyBorder="1" applyAlignment="1">
      <alignment horizontal="right" vertical="center"/>
    </xf>
    <xf numFmtId="0" fontId="2" fillId="0" borderId="0" xfId="1" applyAlignment="1">
      <alignment horizontal="left" vertical="top" wrapText="1"/>
    </xf>
    <xf numFmtId="0" fontId="12" fillId="0" borderId="0" xfId="4" applyFont="1" applyAlignment="1">
      <alignment horizontal="left" vertical="top"/>
    </xf>
    <xf numFmtId="0" fontId="14" fillId="0" borderId="3" xfId="4" applyFont="1" applyBorder="1" applyAlignment="1">
      <alignment horizontal="center" vertical="top"/>
    </xf>
    <xf numFmtId="164" fontId="2" fillId="0" borderId="13" xfId="3" applyFont="1" applyBorder="1" applyAlignment="1">
      <alignment horizontal="center" vertical="center"/>
    </xf>
    <xf numFmtId="0" fontId="12" fillId="0" borderId="12" xfId="4" applyFont="1" applyBorder="1" applyAlignment="1">
      <alignment vertical="top" wrapText="1"/>
    </xf>
    <xf numFmtId="0" fontId="10" fillId="0" borderId="12" xfId="0" applyFont="1" applyBorder="1"/>
    <xf numFmtId="0" fontId="10" fillId="0" borderId="3" xfId="0" applyFont="1" applyBorder="1"/>
    <xf numFmtId="0" fontId="10" fillId="0" borderId="13" xfId="0" applyFont="1" applyBorder="1"/>
    <xf numFmtId="0" fontId="15" fillId="0" borderId="14" xfId="0" applyFont="1" applyBorder="1"/>
    <xf numFmtId="0" fontId="15" fillId="0" borderId="13" xfId="0" applyFont="1" applyBorder="1"/>
    <xf numFmtId="0" fontId="2" fillId="0" borderId="5" xfId="0" applyFont="1" applyBorder="1" applyAlignment="1">
      <alignment horizontal="center" vertical="center"/>
    </xf>
    <xf numFmtId="0" fontId="5" fillId="2" borderId="1" xfId="4" applyFont="1" applyFill="1" applyBorder="1" applyAlignment="1">
      <alignment horizontal="center" vertical="top"/>
    </xf>
    <xf numFmtId="0" fontId="2" fillId="0" borderId="6" xfId="0" applyFont="1" applyBorder="1"/>
    <xf numFmtId="0" fontId="2" fillId="0" borderId="6" xfId="0" applyFont="1" applyBorder="1" applyAlignment="1">
      <alignment horizontal="center" vertical="center"/>
    </xf>
    <xf numFmtId="4" fontId="2" fillId="0" borderId="6" xfId="0" applyNumberFormat="1" applyFont="1" applyBorder="1" applyAlignment="1">
      <alignment horizontal="right" vertical="center"/>
    </xf>
    <xf numFmtId="0" fontId="2" fillId="0" borderId="0" xfId="0" applyFont="1" applyAlignment="1">
      <alignmen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13" xfId="0" applyFont="1" applyBorder="1" applyAlignment="1">
      <alignment horizontal="center" vertical="center"/>
    </xf>
    <xf numFmtId="4" fontId="2" fillId="0" borderId="2" xfId="0" applyNumberFormat="1" applyFont="1" applyBorder="1" applyAlignment="1">
      <alignment horizontal="center" vertical="center"/>
    </xf>
    <xf numFmtId="0" fontId="2" fillId="0" borderId="13" xfId="4" applyFont="1" applyBorder="1" applyAlignment="1">
      <alignment horizontal="center" vertical="center"/>
    </xf>
    <xf numFmtId="0" fontId="11" fillId="0" borderId="13" xfId="4" applyFont="1" applyBorder="1" applyAlignment="1">
      <alignment horizontal="left" vertical="center" wrapText="1"/>
    </xf>
    <xf numFmtId="0" fontId="2" fillId="0" borderId="12" xfId="0" applyFont="1" applyBorder="1" applyAlignment="1">
      <alignment horizontal="center"/>
    </xf>
    <xf numFmtId="4" fontId="2" fillId="0" borderId="3" xfId="0" applyNumberFormat="1" applyFont="1" applyBorder="1" applyAlignment="1">
      <alignment horizontal="right"/>
    </xf>
    <xf numFmtId="0" fontId="11" fillId="0" borderId="12" xfId="4" applyFont="1" applyBorder="1" applyAlignment="1">
      <alignment horizontal="left" vertical="center" wrapText="1"/>
    </xf>
    <xf numFmtId="0" fontId="2" fillId="0" borderId="12" xfId="4" applyFont="1" applyBorder="1" applyAlignment="1">
      <alignment horizontal="left" vertical="center" wrapText="1"/>
    </xf>
    <xf numFmtId="0" fontId="12" fillId="0" borderId="0" xfId="4" applyFont="1" applyAlignment="1">
      <alignment horizontal="left" vertical="center" wrapText="1"/>
    </xf>
    <xf numFmtId="0" fontId="11" fillId="0" borderId="13" xfId="4" applyFont="1" applyBorder="1" applyAlignment="1">
      <alignment vertical="top"/>
    </xf>
    <xf numFmtId="0" fontId="2" fillId="0" borderId="12" xfId="4" applyFont="1" applyBorder="1" applyAlignment="1">
      <alignment horizontal="center"/>
    </xf>
    <xf numFmtId="0" fontId="11" fillId="0" borderId="0" xfId="4" applyFont="1" applyAlignment="1">
      <alignment vertical="top"/>
    </xf>
    <xf numFmtId="0" fontId="2" fillId="0" borderId="3" xfId="4" applyFont="1" applyBorder="1" applyAlignment="1">
      <alignment horizontal="center"/>
    </xf>
    <xf numFmtId="0" fontId="2" fillId="0" borderId="0" xfId="4" applyFont="1" applyAlignment="1">
      <alignment horizontal="left" vertical="center" wrapText="1"/>
    </xf>
    <xf numFmtId="9" fontId="2" fillId="0" borderId="3" xfId="4" applyNumberFormat="1" applyFont="1" applyBorder="1" applyAlignment="1">
      <alignment horizontal="center" vertical="center"/>
    </xf>
    <xf numFmtId="164" fontId="2" fillId="0" borderId="3" xfId="3" applyFont="1" applyBorder="1" applyAlignment="1">
      <alignment horizontal="center"/>
    </xf>
    <xf numFmtId="2" fontId="2" fillId="0" borderId="3" xfId="4" applyNumberFormat="1" applyFont="1" applyBorder="1" applyAlignment="1">
      <alignment horizontal="center" vertical="center"/>
    </xf>
    <xf numFmtId="0" fontId="2" fillId="0" borderId="0" xfId="0" applyFont="1" applyAlignment="1">
      <alignment horizontal="left" vertical="center" wrapText="1"/>
    </xf>
    <xf numFmtId="0" fontId="2" fillId="0" borderId="7" xfId="1" applyBorder="1" applyAlignment="1">
      <alignment horizontal="left" vertical="top"/>
    </xf>
    <xf numFmtId="164" fontId="2" fillId="0" borderId="0" xfId="3" applyFont="1" applyAlignment="1">
      <alignment horizontal="center"/>
    </xf>
    <xf numFmtId="166" fontId="2" fillId="0" borderId="3" xfId="4" applyNumberFormat="1" applyFont="1" applyBorder="1" applyAlignment="1">
      <alignment horizontal="center" vertical="center"/>
    </xf>
    <xf numFmtId="0" fontId="2" fillId="0" borderId="0" xfId="1" applyAlignment="1">
      <alignment vertical="top"/>
    </xf>
    <xf numFmtId="0" fontId="2" fillId="0" borderId="3" xfId="0" applyFont="1" applyBorder="1" applyAlignment="1">
      <alignment vertical="center"/>
    </xf>
    <xf numFmtId="0" fontId="2" fillId="0" borderId="0" xfId="4" applyFont="1" applyAlignment="1">
      <alignment horizontal="left" vertical="top"/>
    </xf>
    <xf numFmtId="0" fontId="7" fillId="0" borderId="0" xfId="0" applyFont="1" applyAlignment="1">
      <alignment horizontal="left" vertical="center" wrapText="1"/>
    </xf>
    <xf numFmtId="0" fontId="11" fillId="0" borderId="0" xfId="0" applyFont="1" applyAlignment="1">
      <alignment horizontal="left" vertical="center" wrapText="1"/>
    </xf>
    <xf numFmtId="0" fontId="2" fillId="4" borderId="0" xfId="4" applyFont="1" applyFill="1" applyAlignment="1">
      <alignment horizontal="center" vertical="center"/>
    </xf>
    <xf numFmtId="0" fontId="2" fillId="0" borderId="3" xfId="0" applyFont="1" applyBorder="1" applyAlignment="1">
      <alignment horizontal="left" vertical="center" wrapText="1"/>
    </xf>
    <xf numFmtId="0" fontId="12" fillId="0" borderId="3" xfId="0" applyFont="1" applyBorder="1" applyAlignment="1">
      <alignment horizontal="left" vertical="center" wrapText="1"/>
    </xf>
    <xf numFmtId="0" fontId="2" fillId="0" borderId="3" xfId="1" applyBorder="1" applyAlignment="1">
      <alignment vertical="top"/>
    </xf>
    <xf numFmtId="0" fontId="0" fillId="0" borderId="3" xfId="0" applyBorder="1"/>
    <xf numFmtId="0" fontId="0" fillId="0" borderId="4" xfId="0" applyBorder="1"/>
    <xf numFmtId="0" fontId="0" fillId="0" borderId="12" xfId="0" applyBorder="1"/>
    <xf numFmtId="0" fontId="5" fillId="5" borderId="10" xfId="1" applyFont="1" applyFill="1" applyBorder="1" applyAlignment="1">
      <alignment horizontal="center"/>
    </xf>
    <xf numFmtId="0" fontId="2" fillId="5" borderId="10" xfId="0" applyFont="1" applyFill="1" applyBorder="1" applyAlignment="1">
      <alignment vertical="center"/>
    </xf>
    <xf numFmtId="0" fontId="5" fillId="5" borderId="0" xfId="1" applyFont="1" applyFill="1" applyAlignment="1">
      <alignment horizontal="center"/>
    </xf>
    <xf numFmtId="0" fontId="2" fillId="5" borderId="0" xfId="0" applyFont="1" applyFill="1" applyAlignment="1">
      <alignment vertical="center"/>
    </xf>
    <xf numFmtId="0" fontId="2" fillId="5" borderId="12" xfId="0" applyFont="1" applyFill="1" applyBorder="1" applyAlignment="1">
      <alignment horizontal="center" vertical="center"/>
    </xf>
    <xf numFmtId="0" fontId="9" fillId="5" borderId="0" xfId="4" applyFont="1" applyFill="1" applyAlignment="1">
      <alignment horizontal="center" vertical="top"/>
    </xf>
    <xf numFmtId="0" fontId="2" fillId="5" borderId="0" xfId="0" applyFont="1" applyFill="1"/>
    <xf numFmtId="0" fontId="2" fillId="5" borderId="0" xfId="1" applyFill="1" applyAlignment="1">
      <alignment horizontal="center" vertical="center"/>
    </xf>
    <xf numFmtId="0" fontId="2" fillId="5" borderId="0" xfId="4" applyFont="1" applyFill="1" applyAlignment="1">
      <alignment horizontal="center" vertical="center"/>
    </xf>
    <xf numFmtId="4" fontId="2" fillId="5" borderId="0" xfId="0" applyNumberFormat="1" applyFont="1" applyFill="1" applyAlignment="1">
      <alignment horizontal="right" vertical="center"/>
    </xf>
    <xf numFmtId="4" fontId="2" fillId="5" borderId="13" xfId="0" applyNumberFormat="1" applyFont="1" applyFill="1" applyBorder="1" applyAlignment="1">
      <alignment horizontal="right" vertical="center"/>
    </xf>
    <xf numFmtId="0" fontId="10" fillId="5" borderId="0" xfId="4" applyFont="1" applyFill="1" applyAlignment="1">
      <alignment horizontal="center" vertical="top"/>
    </xf>
    <xf numFmtId="0" fontId="11" fillId="5" borderId="0" xfId="4" applyFont="1" applyFill="1" applyAlignment="1">
      <alignment vertical="top" wrapText="1"/>
    </xf>
    <xf numFmtId="0" fontId="7" fillId="5" borderId="12" xfId="0" applyFont="1" applyFill="1" applyBorder="1" applyAlignment="1">
      <alignment horizontal="center" vertical="center"/>
    </xf>
    <xf numFmtId="0" fontId="5" fillId="5" borderId="0" xfId="4" applyFont="1" applyFill="1" applyAlignment="1">
      <alignment horizontal="center" vertical="top"/>
    </xf>
    <xf numFmtId="0" fontId="2" fillId="5" borderId="0" xfId="4" applyFont="1" applyFill="1" applyAlignment="1">
      <alignment horizontal="center" vertical="top"/>
    </xf>
    <xf numFmtId="0" fontId="2" fillId="5" borderId="0" xfId="4" applyFont="1" applyFill="1" applyAlignment="1">
      <alignment vertical="top"/>
    </xf>
    <xf numFmtId="164" fontId="2" fillId="5" borderId="0" xfId="3" applyFont="1" applyFill="1" applyAlignment="1">
      <alignment horizontal="right" vertical="center"/>
    </xf>
    <xf numFmtId="164" fontId="2" fillId="5" borderId="13" xfId="3" applyFont="1" applyFill="1" applyBorder="1" applyAlignment="1">
      <alignment horizontal="right" vertical="center"/>
    </xf>
    <xf numFmtId="0" fontId="12" fillId="5" borderId="0" xfId="4" applyFont="1" applyFill="1" applyAlignment="1">
      <alignment vertical="top"/>
    </xf>
    <xf numFmtId="0" fontId="11" fillId="5" borderId="0" xfId="4" quotePrefix="1" applyFont="1" applyFill="1" applyAlignment="1">
      <alignment horizontal="left" vertical="top"/>
    </xf>
    <xf numFmtId="0" fontId="11" fillId="5" borderId="0" xfId="4" applyFont="1" applyFill="1" applyAlignment="1">
      <alignment vertical="top"/>
    </xf>
    <xf numFmtId="164" fontId="2" fillId="5" borderId="0" xfId="3" applyFont="1" applyFill="1" applyAlignment="1">
      <alignment horizontal="center" vertical="center"/>
    </xf>
    <xf numFmtId="164" fontId="2" fillId="5" borderId="13" xfId="3" applyFont="1" applyFill="1" applyBorder="1" applyAlignment="1">
      <alignment horizontal="center" vertical="center"/>
    </xf>
    <xf numFmtId="0" fontId="13" fillId="5" borderId="0" xfId="4" applyFont="1" applyFill="1" applyAlignment="1">
      <alignment horizontal="center" vertical="center"/>
    </xf>
    <xf numFmtId="0" fontId="14" fillId="5" borderId="0" xfId="4" applyFont="1" applyFill="1" applyAlignment="1">
      <alignment horizontal="center" vertical="top" shrinkToFit="1"/>
    </xf>
    <xf numFmtId="0" fontId="2" fillId="5" borderId="0" xfId="4" applyFont="1" applyFill="1" applyAlignment="1">
      <alignment horizontal="left" vertical="top" wrapText="1"/>
    </xf>
    <xf numFmtId="0" fontId="2" fillId="5" borderId="0" xfId="1" applyFill="1" applyAlignment="1">
      <alignment horizontal="left" vertical="center" wrapText="1"/>
    </xf>
    <xf numFmtId="0" fontId="11" fillId="5" borderId="0" xfId="4" applyFont="1" applyFill="1" applyAlignment="1">
      <alignment horizontal="left" vertical="top"/>
    </xf>
    <xf numFmtId="0" fontId="2" fillId="5" borderId="0" xfId="1" applyFill="1" applyAlignment="1">
      <alignment horizontal="left" vertical="top"/>
    </xf>
    <xf numFmtId="0" fontId="2" fillId="5" borderId="14" xfId="0" applyFont="1" applyFill="1" applyBorder="1" applyAlignment="1">
      <alignment horizontal="center" vertical="center"/>
    </xf>
    <xf numFmtId="0" fontId="5" fillId="5" borderId="8" xfId="4" applyFont="1" applyFill="1" applyBorder="1" applyAlignment="1">
      <alignment horizontal="center" vertical="top"/>
    </xf>
    <xf numFmtId="0" fontId="2" fillId="5" borderId="8" xfId="1" applyFill="1" applyBorder="1" applyAlignment="1">
      <alignment horizontal="left" vertical="top"/>
    </xf>
    <xf numFmtId="0" fontId="2" fillId="5" borderId="8" xfId="4" applyFont="1" applyFill="1" applyBorder="1" applyAlignment="1">
      <alignment horizontal="center" vertical="center"/>
    </xf>
    <xf numFmtId="164" fontId="2" fillId="5" borderId="15" xfId="3" applyFont="1" applyFill="1" applyBorder="1" applyAlignment="1">
      <alignment vertical="center"/>
    </xf>
    <xf numFmtId="167" fontId="2" fillId="0" borderId="3" xfId="0" applyNumberFormat="1" applyFont="1" applyBorder="1" applyAlignment="1">
      <alignment horizontal="center" vertical="center"/>
    </xf>
    <xf numFmtId="167" fontId="2" fillId="0" borderId="3" xfId="0" applyNumberFormat="1" applyFont="1" applyBorder="1" applyAlignment="1">
      <alignment horizontal="right" vertical="center"/>
    </xf>
    <xf numFmtId="167" fontId="2" fillId="0" borderId="3" xfId="3" applyNumberFormat="1" applyFont="1" applyBorder="1" applyAlignment="1">
      <alignment horizontal="right" vertical="center"/>
    </xf>
    <xf numFmtId="167" fontId="2" fillId="0" borderId="7" xfId="3" applyNumberFormat="1" applyFont="1" applyBorder="1" applyAlignment="1">
      <alignment vertical="center"/>
    </xf>
    <xf numFmtId="167" fontId="2" fillId="0" borderId="13" xfId="3" applyNumberFormat="1" applyFont="1" applyBorder="1" applyAlignment="1">
      <alignment horizontal="right" vertical="center"/>
    </xf>
    <xf numFmtId="167" fontId="2" fillId="0" borderId="2" xfId="3" applyNumberFormat="1" applyFont="1" applyBorder="1" applyAlignment="1">
      <alignment horizontal="right" vertical="center"/>
    </xf>
    <xf numFmtId="167" fontId="7" fillId="0" borderId="1" xfId="3" applyNumberFormat="1" applyFont="1" applyBorder="1" applyAlignment="1">
      <alignment horizontal="right" vertical="center"/>
    </xf>
    <xf numFmtId="167" fontId="7" fillId="0" borderId="3" xfId="3" applyNumberFormat="1" applyFont="1" applyBorder="1" applyAlignment="1">
      <alignment horizontal="right" vertical="center"/>
    </xf>
    <xf numFmtId="167" fontId="0" fillId="0" borderId="3" xfId="0" applyNumberFormat="1" applyBorder="1"/>
    <xf numFmtId="167" fontId="0" fillId="0" borderId="13" xfId="0" applyNumberFormat="1" applyBorder="1"/>
    <xf numFmtId="167" fontId="0" fillId="0" borderId="0" xfId="0" applyNumberFormat="1"/>
    <xf numFmtId="2" fontId="2" fillId="0" borderId="12" xfId="0" applyNumberFormat="1" applyFont="1" applyBorder="1" applyAlignment="1">
      <alignment horizontal="center" vertical="center"/>
    </xf>
    <xf numFmtId="2" fontId="2" fillId="0" borderId="12" xfId="0" applyNumberFormat="1" applyFont="1" applyBorder="1" applyAlignment="1">
      <alignment horizontal="center"/>
    </xf>
    <xf numFmtId="2" fontId="2" fillId="0" borderId="12" xfId="4" applyNumberFormat="1" applyFont="1" applyBorder="1" applyAlignment="1">
      <alignment horizontal="center"/>
    </xf>
    <xf numFmtId="2" fontId="2" fillId="0" borderId="1" xfId="4" applyNumberFormat="1" applyFont="1" applyBorder="1" applyAlignment="1">
      <alignment horizontal="center" vertical="center"/>
    </xf>
    <xf numFmtId="2" fontId="2" fillId="0" borderId="13" xfId="0" applyNumberFormat="1" applyFont="1" applyBorder="1" applyAlignment="1">
      <alignment horizontal="center"/>
    </xf>
    <xf numFmtId="2" fontId="2" fillId="0" borderId="7" xfId="0" applyNumberFormat="1" applyFont="1" applyBorder="1" applyAlignment="1">
      <alignment horizontal="center" vertical="center"/>
    </xf>
    <xf numFmtId="2" fontId="2" fillId="0" borderId="0" xfId="0" applyNumberFormat="1" applyFont="1" applyAlignment="1">
      <alignment horizontal="center"/>
    </xf>
    <xf numFmtId="2" fontId="0" fillId="0" borderId="12" xfId="0" applyNumberFormat="1" applyBorder="1"/>
    <xf numFmtId="2" fontId="0" fillId="0" borderId="3" xfId="0" applyNumberFormat="1" applyBorder="1"/>
    <xf numFmtId="2" fontId="0" fillId="0" borderId="4" xfId="0" applyNumberFormat="1" applyBorder="1"/>
    <xf numFmtId="2" fontId="0" fillId="0" borderId="0" xfId="0" applyNumberFormat="1"/>
    <xf numFmtId="165" fontId="5" fillId="0" borderId="0" xfId="2" applyFont="1" applyAlignment="1">
      <alignment horizontal="right"/>
    </xf>
    <xf numFmtId="0" fontId="5" fillId="0" borderId="0" xfId="0" applyFont="1"/>
    <xf numFmtId="0" fontId="5" fillId="5" borderId="2" xfId="0" applyFont="1" applyFill="1" applyBorder="1" applyAlignment="1">
      <alignment horizontal="center"/>
    </xf>
    <xf numFmtId="165" fontId="5" fillId="5" borderId="2" xfId="2" applyFont="1" applyFill="1" applyBorder="1" applyAlignment="1">
      <alignment horizontal="center"/>
    </xf>
    <xf numFmtId="0" fontId="6" fillId="5" borderId="0" xfId="0" applyFont="1" applyFill="1" applyAlignment="1">
      <alignment horizontal="center"/>
    </xf>
    <xf numFmtId="0" fontId="5" fillId="5" borderId="4" xfId="0" applyFont="1" applyFill="1" applyBorder="1" applyAlignment="1">
      <alignment horizontal="center"/>
    </xf>
    <xf numFmtId="165" fontId="5" fillId="5" borderId="4" xfId="2" applyFont="1" applyFill="1" applyBorder="1" applyAlignment="1">
      <alignment horizontal="center"/>
    </xf>
    <xf numFmtId="0" fontId="5" fillId="0" borderId="3" xfId="0" applyFont="1" applyBorder="1" applyAlignment="1">
      <alignment horizontal="left"/>
    </xf>
    <xf numFmtId="0" fontId="5" fillId="0" borderId="3" xfId="0" applyFont="1" applyBorder="1" applyAlignment="1">
      <alignment horizontal="center"/>
    </xf>
    <xf numFmtId="0" fontId="5" fillId="0" borderId="12" xfId="0" applyFont="1" applyBorder="1"/>
    <xf numFmtId="0" fontId="5" fillId="0" borderId="10" xfId="0" applyFont="1" applyBorder="1"/>
    <xf numFmtId="0" fontId="5" fillId="0" borderId="13" xfId="0" applyFont="1" applyBorder="1"/>
    <xf numFmtId="165" fontId="5" fillId="0" borderId="3" xfId="2" applyFont="1" applyBorder="1" applyAlignment="1">
      <alignment horizontal="right"/>
    </xf>
    <xf numFmtId="0" fontId="16" fillId="0" borderId="13" xfId="4" applyFont="1" applyBorder="1" applyAlignment="1">
      <alignment vertical="top"/>
    </xf>
    <xf numFmtId="0" fontId="16" fillId="0" borderId="0" xfId="4" applyFont="1" applyAlignment="1">
      <alignment vertical="top"/>
    </xf>
    <xf numFmtId="0" fontId="10" fillId="0" borderId="0" xfId="1" applyFont="1" applyAlignment="1">
      <alignment horizontal="center"/>
    </xf>
    <xf numFmtId="0" fontId="16" fillId="0" borderId="12" xfId="4" applyFont="1" applyBorder="1" applyAlignment="1">
      <alignment vertical="top"/>
    </xf>
    <xf numFmtId="0" fontId="5" fillId="0" borderId="0" xfId="0" applyFont="1" applyAlignment="1">
      <alignment vertical="top"/>
    </xf>
    <xf numFmtId="0" fontId="5" fillId="0" borderId="12" xfId="4" applyFont="1" applyBorder="1" applyAlignment="1">
      <alignment vertical="top"/>
    </xf>
    <xf numFmtId="0" fontId="5" fillId="0" borderId="0" xfId="4" applyFont="1" applyAlignment="1">
      <alignment vertical="top"/>
    </xf>
    <xf numFmtId="0" fontId="5" fillId="0" borderId="3" xfId="1" applyFont="1" applyBorder="1" applyAlignment="1">
      <alignment horizontal="center"/>
    </xf>
    <xf numFmtId="0" fontId="5" fillId="0" borderId="12" xfId="4" applyFont="1" applyBorder="1" applyAlignment="1">
      <alignment horizontal="center" vertical="top"/>
    </xf>
    <xf numFmtId="0" fontId="17" fillId="0" borderId="0" xfId="4" applyFont="1" applyAlignment="1">
      <alignment vertical="top"/>
    </xf>
    <xf numFmtId="0" fontId="5" fillId="0" borderId="0" xfId="4" quotePrefix="1" applyFont="1" applyAlignment="1">
      <alignment horizontal="center" vertical="top"/>
    </xf>
    <xf numFmtId="165" fontId="5" fillId="0" borderId="3" xfId="5" applyFont="1" applyBorder="1" applyAlignment="1">
      <alignment horizontal="right"/>
    </xf>
    <xf numFmtId="2" fontId="5" fillId="0" borderId="0" xfId="0" applyNumberFormat="1" applyFont="1" applyAlignment="1">
      <alignment horizontal="right" vertical="center"/>
    </xf>
    <xf numFmtId="0" fontId="18" fillId="0" borderId="0" xfId="0" applyFont="1"/>
    <xf numFmtId="0" fontId="6" fillId="0" borderId="3" xfId="0" applyFont="1" applyBorder="1" applyAlignment="1">
      <alignment horizontal="center"/>
    </xf>
    <xf numFmtId="0" fontId="5" fillId="0" borderId="3" xfId="4" applyFont="1" applyBorder="1" applyAlignment="1">
      <alignment horizontal="center"/>
    </xf>
    <xf numFmtId="0" fontId="16" fillId="0" borderId="0" xfId="0" applyFont="1" applyAlignment="1">
      <alignment vertical="top"/>
    </xf>
    <xf numFmtId="0" fontId="5" fillId="0" borderId="12" xfId="0" applyFont="1" applyBorder="1" applyAlignment="1">
      <alignment horizontal="center" vertical="top"/>
    </xf>
    <xf numFmtId="0" fontId="5" fillId="5" borderId="1" xfId="1" applyFont="1" applyFill="1" applyBorder="1" applyAlignment="1">
      <alignment horizontal="center"/>
    </xf>
    <xf numFmtId="0" fontId="5" fillId="5" borderId="6" xfId="0" applyFont="1" applyFill="1" applyBorder="1" applyAlignment="1">
      <alignment horizontal="center"/>
    </xf>
    <xf numFmtId="0" fontId="5" fillId="5" borderId="6" xfId="0" applyFont="1" applyFill="1" applyBorder="1"/>
    <xf numFmtId="165" fontId="5" fillId="5" borderId="6" xfId="2" applyFont="1" applyFill="1" applyBorder="1" applyAlignment="1">
      <alignment horizontal="right"/>
    </xf>
    <xf numFmtId="165" fontId="5" fillId="5" borderId="1" xfId="2" applyFont="1" applyFill="1" applyBorder="1" applyAlignment="1">
      <alignment horizontal="right"/>
    </xf>
    <xf numFmtId="0" fontId="5" fillId="5" borderId="0" xfId="0" applyFont="1" applyFill="1"/>
    <xf numFmtId="0" fontId="5" fillId="0" borderId="0" xfId="0" applyFont="1" applyAlignment="1">
      <alignment horizontal="center" vertical="top"/>
    </xf>
    <xf numFmtId="0" fontId="5" fillId="0" borderId="13" xfId="0" applyFont="1" applyBorder="1" applyAlignment="1">
      <alignment vertical="top"/>
    </xf>
    <xf numFmtId="0" fontId="10" fillId="0" borderId="0" xfId="0" applyFont="1"/>
    <xf numFmtId="0" fontId="15" fillId="0" borderId="0" xfId="0" applyFont="1"/>
    <xf numFmtId="0" fontId="15" fillId="5" borderId="5" xfId="0" applyFont="1" applyFill="1" applyBorder="1"/>
    <xf numFmtId="0" fontId="10" fillId="5" borderId="6" xfId="0" applyFont="1" applyFill="1" applyBorder="1" applyAlignment="1">
      <alignment horizontal="center"/>
    </xf>
    <xf numFmtId="165" fontId="10" fillId="5" borderId="6" xfId="2" applyFont="1" applyFill="1" applyBorder="1" applyAlignment="1">
      <alignment horizontal="right"/>
    </xf>
    <xf numFmtId="0" fontId="5" fillId="0" borderId="0" xfId="0" applyFont="1" applyAlignment="1">
      <alignment horizontal="left"/>
    </xf>
    <xf numFmtId="4" fontId="4" fillId="0" borderId="12" xfId="0" applyNumberFormat="1" applyFont="1" applyBorder="1" applyAlignment="1">
      <alignment wrapText="1"/>
    </xf>
    <xf numFmtId="4" fontId="4" fillId="0" borderId="0" xfId="0" applyNumberFormat="1" applyFont="1" applyAlignment="1">
      <alignment wrapText="1"/>
    </xf>
    <xf numFmtId="3" fontId="5" fillId="0" borderId="3" xfId="0" applyNumberFormat="1" applyFont="1" applyBorder="1" applyAlignment="1">
      <alignment horizontal="center"/>
    </xf>
    <xf numFmtId="165" fontId="5" fillId="0" borderId="0" xfId="5" applyFont="1" applyAlignment="1">
      <alignment horizontal="right"/>
    </xf>
    <xf numFmtId="165" fontId="5" fillId="5" borderId="2" xfId="5" applyFont="1" applyFill="1" applyBorder="1" applyAlignment="1">
      <alignment horizontal="center"/>
    </xf>
    <xf numFmtId="165" fontId="5" fillId="5" borderId="4" xfId="5" applyFont="1" applyFill="1" applyBorder="1" applyAlignment="1">
      <alignment horizontal="center"/>
    </xf>
    <xf numFmtId="0" fontId="5" fillId="0" borderId="2" xfId="0" applyFont="1" applyBorder="1" applyAlignment="1">
      <alignment horizontal="left"/>
    </xf>
    <xf numFmtId="0" fontId="5" fillId="0" borderId="13" xfId="0" applyFont="1" applyBorder="1" applyAlignment="1">
      <alignment horizontal="center"/>
    </xf>
    <xf numFmtId="0" fontId="17" fillId="0" borderId="12" xfId="4" applyFont="1" applyBorder="1" applyAlignment="1">
      <alignment vertical="top"/>
    </xf>
    <xf numFmtId="0" fontId="16" fillId="0" borderId="13" xfId="0" applyFont="1" applyBorder="1" applyAlignment="1">
      <alignment vertical="top"/>
    </xf>
    <xf numFmtId="0" fontId="18" fillId="0" borderId="12" xfId="4" applyFont="1" applyBorder="1" applyAlignment="1">
      <alignment horizontal="center" vertical="top"/>
    </xf>
    <xf numFmtId="0" fontId="18" fillId="0" borderId="0" xfId="4" quotePrefix="1" applyFont="1" applyAlignment="1">
      <alignment horizontal="center" vertical="top"/>
    </xf>
    <xf numFmtId="0" fontId="18" fillId="0" borderId="0" xfId="4" applyFont="1" applyAlignment="1">
      <alignment vertical="top"/>
    </xf>
    <xf numFmtId="0" fontId="18" fillId="0" borderId="13" xfId="0" applyFont="1" applyBorder="1"/>
    <xf numFmtId="165" fontId="5" fillId="5" borderId="6" xfId="5" applyFont="1" applyFill="1" applyBorder="1" applyAlignment="1">
      <alignment horizontal="right"/>
    </xf>
    <xf numFmtId="165" fontId="5" fillId="5" borderId="1" xfId="5" applyFont="1" applyFill="1" applyBorder="1" applyAlignment="1">
      <alignment horizontal="right"/>
    </xf>
    <xf numFmtId="165" fontId="6" fillId="0" borderId="3" xfId="5" applyFont="1" applyBorder="1" applyAlignment="1">
      <alignment horizontal="right"/>
    </xf>
    <xf numFmtId="0" fontId="10" fillId="0" borderId="0" xfId="1" applyFont="1" applyAlignment="1">
      <alignment horizontal="left"/>
    </xf>
    <xf numFmtId="165" fontId="10" fillId="5" borderId="6" xfId="5" applyFont="1" applyFill="1" applyBorder="1" applyAlignment="1">
      <alignment horizontal="right"/>
    </xf>
    <xf numFmtId="0" fontId="17" fillId="0" borderId="0" xfId="4" applyFont="1" applyAlignment="1">
      <alignment horizontal="left" vertical="top"/>
    </xf>
    <xf numFmtId="0" fontId="1" fillId="0" borderId="12" xfId="0" applyFont="1" applyBorder="1" applyAlignment="1">
      <alignment horizontal="left" vertical="center"/>
    </xf>
    <xf numFmtId="0" fontId="19" fillId="0" borderId="0" xfId="0" applyFont="1" applyAlignment="1">
      <alignment horizontal="left" vertical="center"/>
    </xf>
    <xf numFmtId="167" fontId="5" fillId="5" borderId="2" xfId="5" applyNumberFormat="1" applyFont="1" applyFill="1" applyBorder="1" applyAlignment="1">
      <alignment horizontal="center"/>
    </xf>
    <xf numFmtId="167" fontId="5" fillId="5" borderId="4" xfId="5" applyNumberFormat="1" applyFont="1" applyFill="1" applyBorder="1" applyAlignment="1">
      <alignment horizontal="center"/>
    </xf>
    <xf numFmtId="167" fontId="5" fillId="0" borderId="3" xfId="5" applyNumberFormat="1" applyFont="1" applyBorder="1" applyAlignment="1">
      <alignment horizontal="right"/>
    </xf>
    <xf numFmtId="167" fontId="5" fillId="5" borderId="1" xfId="5" applyNumberFormat="1" applyFont="1" applyFill="1" applyBorder="1" applyAlignment="1">
      <alignment horizontal="right"/>
    </xf>
    <xf numFmtId="167" fontId="5" fillId="0" borderId="0" xfId="5" applyNumberFormat="1" applyFont="1" applyAlignment="1">
      <alignment horizontal="right"/>
    </xf>
    <xf numFmtId="167" fontId="5" fillId="5" borderId="2" xfId="2" applyNumberFormat="1" applyFont="1" applyFill="1" applyBorder="1" applyAlignment="1">
      <alignment horizontal="center"/>
    </xf>
    <xf numFmtId="167" fontId="5" fillId="5" borderId="4" xfId="2" applyNumberFormat="1" applyFont="1" applyFill="1" applyBorder="1" applyAlignment="1">
      <alignment horizontal="center"/>
    </xf>
    <xf numFmtId="167" fontId="5" fillId="0" borderId="3" xfId="2" applyNumberFormat="1" applyFont="1" applyBorder="1" applyAlignment="1">
      <alignment horizontal="right"/>
    </xf>
    <xf numFmtId="167" fontId="5" fillId="5" borderId="1" xfId="2" applyNumberFormat="1" applyFont="1" applyFill="1" applyBorder="1" applyAlignment="1">
      <alignment horizontal="right"/>
    </xf>
    <xf numFmtId="167" fontId="5" fillId="0" borderId="0" xfId="2" applyNumberFormat="1" applyFont="1" applyAlignment="1">
      <alignment horizontal="right"/>
    </xf>
    <xf numFmtId="4" fontId="5" fillId="0" borderId="0" xfId="6" applyNumberFormat="1" applyFont="1" applyAlignment="1">
      <alignment horizontal="right"/>
    </xf>
    <xf numFmtId="0" fontId="5" fillId="0" borderId="0" xfId="6" applyFont="1"/>
    <xf numFmtId="0" fontId="2" fillId="0" borderId="0" xfId="6" applyAlignment="1">
      <alignment horizontal="left"/>
    </xf>
    <xf numFmtId="4" fontId="9" fillId="0" borderId="0" xfId="6" applyNumberFormat="1" applyFont="1" applyAlignment="1">
      <alignment horizontal="left"/>
    </xf>
    <xf numFmtId="0" fontId="2" fillId="0" borderId="0" xfId="6"/>
    <xf numFmtId="0" fontId="5" fillId="5" borderId="16" xfId="6" applyFont="1" applyFill="1" applyBorder="1" applyAlignment="1">
      <alignment horizontal="center" vertical="center"/>
    </xf>
    <xf numFmtId="0" fontId="5" fillId="5" borderId="17" xfId="6" applyFont="1" applyFill="1" applyBorder="1" applyAlignment="1">
      <alignment horizontal="center" vertical="center"/>
    </xf>
    <xf numFmtId="0" fontId="5" fillId="5" borderId="18" xfId="6" applyFont="1" applyFill="1" applyBorder="1" applyAlignment="1">
      <alignment horizontal="center" vertical="center"/>
    </xf>
    <xf numFmtId="0" fontId="7" fillId="0" borderId="0" xfId="6" applyFont="1" applyAlignment="1">
      <alignment horizontal="center" vertical="center" wrapText="1"/>
    </xf>
    <xf numFmtId="0" fontId="5" fillId="0" borderId="19" xfId="6" applyFont="1" applyBorder="1" applyAlignment="1">
      <alignment horizontal="center" vertical="center"/>
    </xf>
    <xf numFmtId="0" fontId="5" fillId="0" borderId="20" xfId="6" applyFont="1" applyBorder="1" applyAlignment="1">
      <alignment vertical="center"/>
    </xf>
    <xf numFmtId="0" fontId="5" fillId="0" borderId="22" xfId="6" applyFont="1" applyBorder="1" applyAlignment="1">
      <alignment horizontal="center" vertical="center"/>
    </xf>
    <xf numFmtId="168" fontId="2" fillId="0" borderId="0" xfId="6" applyNumberFormat="1"/>
    <xf numFmtId="4" fontId="2" fillId="0" borderId="0" xfId="6" applyNumberFormat="1"/>
    <xf numFmtId="0" fontId="22" fillId="0" borderId="0" xfId="6" applyFont="1" applyAlignment="1">
      <alignment horizontal="left"/>
    </xf>
    <xf numFmtId="0" fontId="2" fillId="0" borderId="8" xfId="6" applyBorder="1"/>
    <xf numFmtId="0" fontId="2" fillId="0" borderId="6" xfId="6" applyBorder="1"/>
    <xf numFmtId="167" fontId="2" fillId="0" borderId="1" xfId="3" applyNumberFormat="1" applyFont="1" applyBorder="1" applyAlignment="1">
      <alignment horizontal="right" vertical="center"/>
    </xf>
    <xf numFmtId="167" fontId="2" fillId="0" borderId="0" xfId="0" applyNumberFormat="1" applyFont="1"/>
    <xf numFmtId="167" fontId="5" fillId="0" borderId="21" xfId="6" applyNumberFormat="1" applyFont="1" applyBorder="1" applyAlignment="1">
      <alignment vertical="center"/>
    </xf>
    <xf numFmtId="167" fontId="5" fillId="0" borderId="23" xfId="6" applyNumberFormat="1" applyFont="1" applyBorder="1" applyAlignment="1">
      <alignment vertical="center"/>
    </xf>
    <xf numFmtId="167" fontId="5" fillId="0" borderId="20" xfId="6" applyNumberFormat="1" applyFont="1" applyBorder="1" applyAlignment="1">
      <alignment vertical="center"/>
    </xf>
    <xf numFmtId="167" fontId="5" fillId="0" borderId="18" xfId="6" applyNumberFormat="1" applyFont="1" applyBorder="1" applyAlignment="1">
      <alignment vertical="center"/>
    </xf>
    <xf numFmtId="167" fontId="5" fillId="0" borderId="17" xfId="6" applyNumberFormat="1" applyFont="1" applyBorder="1" applyAlignment="1">
      <alignment vertical="center"/>
    </xf>
    <xf numFmtId="167" fontId="5" fillId="5" borderId="17" xfId="6" applyNumberFormat="1" applyFont="1" applyFill="1" applyBorder="1" applyAlignment="1">
      <alignment vertical="center"/>
    </xf>
    <xf numFmtId="0" fontId="2" fillId="0" borderId="1" xfId="4" applyFont="1" applyBorder="1" applyAlignment="1">
      <alignment vertical="top"/>
    </xf>
    <xf numFmtId="0" fontId="2" fillId="0" borderId="1" xfId="0" applyFont="1" applyBorder="1" applyAlignment="1">
      <alignment horizontal="left" vertical="center" wrapText="1"/>
    </xf>
    <xf numFmtId="2" fontId="2" fillId="0" borderId="1" xfId="4" applyNumberFormat="1" applyFont="1" applyBorder="1" applyAlignment="1">
      <alignment horizontal="center"/>
    </xf>
    <xf numFmtId="0" fontId="5" fillId="5" borderId="1" xfId="0" applyFont="1" applyFill="1" applyBorder="1" applyAlignment="1">
      <alignment horizontal="center"/>
    </xf>
    <xf numFmtId="167" fontId="5" fillId="5" borderId="1" xfId="2" applyNumberFormat="1" applyFont="1" applyFill="1" applyBorder="1"/>
    <xf numFmtId="0" fontId="5" fillId="5" borderId="5" xfId="0" applyFont="1" applyFill="1" applyBorder="1"/>
    <xf numFmtId="167" fontId="5" fillId="5" borderId="1" xfId="5" applyNumberFormat="1" applyFont="1" applyFill="1" applyBorder="1"/>
    <xf numFmtId="0" fontId="5" fillId="5" borderId="7" xfId="0" applyFont="1" applyFill="1" applyBorder="1"/>
    <xf numFmtId="0" fontId="21" fillId="0" borderId="0" xfId="6" applyFont="1" applyAlignment="1">
      <alignment horizontal="center"/>
    </xf>
    <xf numFmtId="0" fontId="17" fillId="0" borderId="0" xfId="0" applyFont="1" applyAlignment="1">
      <alignment horizontal="left" vertical="top"/>
    </xf>
    <xf numFmtId="165" fontId="5" fillId="0" borderId="13" xfId="5" applyFont="1" applyBorder="1" applyAlignment="1">
      <alignment horizontal="right"/>
    </xf>
    <xf numFmtId="0" fontId="18" fillId="0" borderId="3" xfId="0" applyFont="1" applyBorder="1" applyAlignment="1">
      <alignment horizontal="center"/>
    </xf>
    <xf numFmtId="0" fontId="24" fillId="0" borderId="0" xfId="0" applyFont="1" applyAlignment="1">
      <alignment vertical="top"/>
    </xf>
    <xf numFmtId="0" fontId="18" fillId="0" borderId="0" xfId="4" applyFont="1" applyAlignment="1">
      <alignment horizontal="center" vertical="top"/>
    </xf>
    <xf numFmtId="0" fontId="18" fillId="0" borderId="12" xfId="0" applyFont="1" applyBorder="1" applyAlignment="1">
      <alignment horizontal="center" vertical="top"/>
    </xf>
    <xf numFmtId="0" fontId="5" fillId="0" borderId="24" xfId="6" applyFont="1" applyBorder="1" applyAlignment="1">
      <alignment vertical="center"/>
    </xf>
    <xf numFmtId="167" fontId="5" fillId="0" borderId="24" xfId="6" applyNumberFormat="1" applyFont="1" applyBorder="1" applyAlignment="1">
      <alignment vertical="center"/>
    </xf>
    <xf numFmtId="0" fontId="5" fillId="0" borderId="25" xfId="6" applyFont="1" applyBorder="1" applyAlignment="1">
      <alignment horizontal="center" vertical="center"/>
    </xf>
    <xf numFmtId="0" fontId="26" fillId="0" borderId="3" xfId="0" applyFont="1" applyBorder="1"/>
    <xf numFmtId="0" fontId="29" fillId="0" borderId="3" xfId="0" applyFont="1" applyBorder="1"/>
    <xf numFmtId="0" fontId="28" fillId="0" borderId="3" xfId="0" applyFont="1" applyBorder="1" applyAlignment="1">
      <alignment wrapText="1"/>
    </xf>
    <xf numFmtId="0" fontId="0" fillId="0" borderId="3" xfId="0" applyBorder="1" applyAlignment="1">
      <alignment horizontal="center"/>
    </xf>
    <xf numFmtId="1" fontId="2" fillId="0" borderId="12" xfId="0" applyNumberFormat="1" applyFont="1" applyBorder="1" applyAlignment="1">
      <alignment horizontal="center"/>
    </xf>
    <xf numFmtId="1" fontId="0" fillId="0" borderId="12" xfId="0" applyNumberFormat="1" applyBorder="1" applyAlignment="1">
      <alignment horizontal="center"/>
    </xf>
    <xf numFmtId="0" fontId="30" fillId="0" borderId="3" xfId="0" applyFont="1" applyBorder="1" applyAlignment="1">
      <alignment vertical="center" wrapText="1"/>
    </xf>
    <xf numFmtId="0" fontId="2" fillId="0" borderId="3" xfId="4" applyFont="1" applyBorder="1" applyAlignment="1">
      <alignment horizontal="left" vertical="center"/>
    </xf>
    <xf numFmtId="1" fontId="2" fillId="0" borderId="12" xfId="4" applyNumberFormat="1" applyFont="1" applyBorder="1" applyAlignment="1">
      <alignment horizontal="center"/>
    </xf>
    <xf numFmtId="0" fontId="2" fillId="0" borderId="3" xfId="4" applyFont="1" applyBorder="1" applyAlignment="1">
      <alignment vertical="top" wrapText="1"/>
    </xf>
    <xf numFmtId="0" fontId="27" fillId="0" borderId="12" xfId="0" applyFont="1" applyBorder="1" applyAlignment="1">
      <alignment vertical="center"/>
    </xf>
    <xf numFmtId="0" fontId="27" fillId="0" borderId="0" xfId="0" applyFont="1" applyAlignment="1">
      <alignment vertical="center"/>
    </xf>
    <xf numFmtId="0" fontId="25" fillId="0" borderId="1" xfId="0" applyFont="1" applyBorder="1" applyAlignment="1">
      <alignment vertical="center"/>
    </xf>
    <xf numFmtId="0" fontId="31" fillId="0" borderId="3" xfId="0" applyFont="1" applyBorder="1" applyAlignment="1">
      <alignment horizontal="center" vertical="center"/>
    </xf>
    <xf numFmtId="0" fontId="5" fillId="0" borderId="13" xfId="0" applyFont="1" applyBorder="1" applyAlignment="1">
      <alignment horizontal="center" vertical="center"/>
    </xf>
    <xf numFmtId="0" fontId="5" fillId="0" borderId="3" xfId="0" applyFont="1" applyBorder="1" applyAlignment="1">
      <alignment horizontal="center" vertical="center"/>
    </xf>
    <xf numFmtId="0" fontId="5" fillId="0" borderId="3" xfId="4" applyFont="1" applyBorder="1" applyAlignment="1">
      <alignment horizontal="center" vertical="center"/>
    </xf>
    <xf numFmtId="0" fontId="18" fillId="0" borderId="3" xfId="4" applyFont="1" applyBorder="1" applyAlignment="1">
      <alignment horizontal="center" vertical="center"/>
    </xf>
    <xf numFmtId="0" fontId="5" fillId="5" borderId="6" xfId="0" applyFont="1" applyFill="1" applyBorder="1" applyAlignment="1">
      <alignment horizontal="center" vertical="center"/>
    </xf>
    <xf numFmtId="0" fontId="5" fillId="5" borderId="7" xfId="0" applyFont="1" applyFill="1" applyBorder="1" applyAlignment="1">
      <alignment horizontal="center" vertical="center"/>
    </xf>
    <xf numFmtId="0" fontId="5" fillId="5" borderId="1" xfId="0" applyFont="1" applyFill="1" applyBorder="1" applyAlignment="1">
      <alignment horizontal="center" vertical="center"/>
    </xf>
    <xf numFmtId="0" fontId="5" fillId="0" borderId="0" xfId="0" applyFont="1" applyAlignment="1">
      <alignment horizontal="center" vertical="center"/>
    </xf>
    <xf numFmtId="0" fontId="5" fillId="5" borderId="1" xfId="0" applyFont="1" applyFill="1" applyBorder="1" applyAlignment="1">
      <alignment horizontal="right" vertical="center"/>
    </xf>
    <xf numFmtId="0" fontId="10" fillId="5" borderId="6" xfId="0" applyFont="1" applyFill="1" applyBorder="1" applyAlignment="1">
      <alignment horizontal="center" vertical="center"/>
    </xf>
    <xf numFmtId="0" fontId="25" fillId="0" borderId="12" xfId="0" applyFont="1" applyBorder="1" applyAlignment="1">
      <alignment vertical="center"/>
    </xf>
    <xf numFmtId="0" fontId="27" fillId="0" borderId="3" xfId="0" applyFont="1" applyBorder="1" applyAlignment="1">
      <alignment horizontal="center" vertical="center"/>
    </xf>
    <xf numFmtId="0" fontId="25" fillId="0" borderId="14" xfId="0" applyFont="1" applyBorder="1" applyAlignment="1">
      <alignment vertical="center"/>
    </xf>
    <xf numFmtId="0" fontId="25" fillId="0" borderId="0" xfId="0" applyFont="1" applyAlignment="1">
      <alignment vertical="center"/>
    </xf>
    <xf numFmtId="0" fontId="5" fillId="0" borderId="12" xfId="0" applyFont="1" applyBorder="1" applyAlignment="1">
      <alignment horizontal="center" vertical="center"/>
    </xf>
    <xf numFmtId="0" fontId="30" fillId="0" borderId="12" xfId="0" applyFont="1" applyBorder="1" applyAlignment="1">
      <alignment vertical="center"/>
    </xf>
    <xf numFmtId="0" fontId="30" fillId="0" borderId="3" xfId="0" applyFont="1" applyBorder="1" applyAlignment="1">
      <alignment horizontal="center" vertical="center"/>
    </xf>
    <xf numFmtId="0" fontId="33" fillId="0" borderId="12" xfId="0" applyFont="1" applyBorder="1" applyAlignment="1">
      <alignment vertical="center"/>
    </xf>
    <xf numFmtId="0" fontId="10" fillId="0" borderId="0" xfId="0" applyFont="1" applyAlignment="1">
      <alignment vertical="top"/>
    </xf>
    <xf numFmtId="0" fontId="33" fillId="0" borderId="0" xfId="0" applyFont="1" applyAlignment="1">
      <alignment vertical="center"/>
    </xf>
    <xf numFmtId="0" fontId="30" fillId="0" borderId="0" xfId="0" applyFont="1" applyAlignment="1">
      <alignment vertical="center"/>
    </xf>
    <xf numFmtId="0" fontId="5" fillId="5" borderId="7" xfId="0" applyFont="1" applyFill="1" applyBorder="1" applyAlignment="1">
      <alignment horizontal="right" vertical="center"/>
    </xf>
    <xf numFmtId="0" fontId="27" fillId="0" borderId="12" xfId="0" applyFont="1" applyBorder="1" applyAlignment="1">
      <alignment horizontal="left" vertical="center" indent="1"/>
    </xf>
    <xf numFmtId="0" fontId="16" fillId="0" borderId="12" xfId="0" applyFont="1" applyBorder="1" applyAlignment="1">
      <alignment vertical="top"/>
    </xf>
    <xf numFmtId="0" fontId="30" fillId="2" borderId="12" xfId="0" applyFont="1" applyFill="1" applyBorder="1" applyAlignment="1">
      <alignment vertical="center"/>
    </xf>
    <xf numFmtId="165" fontId="5" fillId="5" borderId="7" xfId="5" applyFont="1" applyFill="1" applyBorder="1" applyAlignment="1">
      <alignment horizontal="right"/>
    </xf>
    <xf numFmtId="0" fontId="5" fillId="0" borderId="4" xfId="0" applyFont="1" applyBorder="1" applyAlignment="1">
      <alignment horizontal="center" vertical="center"/>
    </xf>
    <xf numFmtId="0" fontId="27" fillId="0" borderId="0" xfId="0" applyFont="1" applyAlignment="1">
      <alignment horizontal="left" vertical="center" wrapText="1"/>
    </xf>
    <xf numFmtId="0" fontId="27" fillId="0" borderId="13" xfId="0" applyFont="1" applyBorder="1" applyAlignment="1">
      <alignment horizontal="left" vertical="center" wrapText="1"/>
    </xf>
    <xf numFmtId="0" fontId="11" fillId="0" borderId="0" xfId="4" applyFont="1" applyAlignment="1">
      <alignment horizontal="left" vertical="center" wrapText="1"/>
    </xf>
    <xf numFmtId="0" fontId="33" fillId="0" borderId="12" xfId="0" applyFont="1" applyBorder="1" applyAlignment="1">
      <alignment wrapText="1"/>
    </xf>
    <xf numFmtId="0" fontId="33" fillId="0" borderId="0" xfId="0" applyFont="1" applyAlignment="1">
      <alignment wrapText="1"/>
    </xf>
    <xf numFmtId="0" fontId="33" fillId="0" borderId="13" xfId="0" applyFont="1" applyBorder="1" applyAlignment="1">
      <alignment wrapText="1"/>
    </xf>
    <xf numFmtId="0" fontId="5" fillId="0" borderId="4" xfId="4" applyFont="1" applyBorder="1" applyAlignment="1">
      <alignment horizontal="center" vertical="top"/>
    </xf>
    <xf numFmtId="0" fontId="2" fillId="0" borderId="4" xfId="1" applyBorder="1" applyAlignment="1">
      <alignment horizontal="left" vertical="top"/>
    </xf>
    <xf numFmtId="0" fontId="2" fillId="0" borderId="4" xfId="4" applyFont="1" applyBorder="1" applyAlignment="1">
      <alignment horizontal="center" vertical="center"/>
    </xf>
    <xf numFmtId="164" fontId="2" fillId="0" borderId="4" xfId="3" applyFont="1" applyBorder="1" applyAlignment="1">
      <alignment horizontal="center" vertical="center"/>
    </xf>
    <xf numFmtId="167" fontId="2" fillId="0" borderId="4" xfId="3" applyNumberFormat="1" applyFont="1" applyBorder="1" applyAlignment="1">
      <alignment horizontal="right" vertical="center"/>
    </xf>
    <xf numFmtId="0" fontId="2" fillId="4" borderId="4" xfId="4" applyFont="1" applyFill="1" applyBorder="1" applyAlignment="1">
      <alignment horizontal="center" vertical="center"/>
    </xf>
    <xf numFmtId="0" fontId="36" fillId="0" borderId="3" xfId="0" applyFont="1" applyBorder="1"/>
    <xf numFmtId="0" fontId="36" fillId="0" borderId="4" xfId="0" applyFont="1" applyBorder="1"/>
    <xf numFmtId="167" fontId="7" fillId="0" borderId="7" xfId="3" applyNumberFormat="1" applyFont="1" applyBorder="1" applyAlignment="1">
      <alignment vertical="center"/>
    </xf>
    <xf numFmtId="0" fontId="2" fillId="4" borderId="12" xfId="4" applyFont="1" applyFill="1" applyBorder="1" applyAlignment="1">
      <alignment horizontal="center" vertical="center"/>
    </xf>
    <xf numFmtId="0" fontId="30" fillId="0" borderId="0" xfId="0" applyFont="1" applyAlignment="1">
      <alignment vertical="center" wrapText="1"/>
    </xf>
    <xf numFmtId="0" fontId="30" fillId="0" borderId="13" xfId="0" applyFont="1" applyBorder="1" applyAlignment="1">
      <alignment vertical="center" wrapText="1"/>
    </xf>
    <xf numFmtId="0" fontId="27" fillId="0" borderId="0" xfId="0" applyFont="1" applyAlignment="1">
      <alignment vertical="center" wrapText="1"/>
    </xf>
    <xf numFmtId="0" fontId="27" fillId="0" borderId="13" xfId="0" applyFont="1" applyBorder="1" applyAlignment="1">
      <alignment vertical="center" wrapText="1"/>
    </xf>
    <xf numFmtId="0" fontId="27" fillId="0" borderId="12" xfId="0" applyFont="1" applyBorder="1" applyAlignment="1">
      <alignment vertical="center" wrapText="1"/>
    </xf>
    <xf numFmtId="0" fontId="30" fillId="0" borderId="12" xfId="0" applyFont="1" applyBorder="1" applyAlignment="1">
      <alignment vertical="center" wrapText="1"/>
    </xf>
    <xf numFmtId="0" fontId="36" fillId="0" borderId="0" xfId="0" applyFont="1"/>
    <xf numFmtId="0" fontId="0" fillId="4" borderId="3" xfId="0" applyFill="1" applyBorder="1"/>
    <xf numFmtId="0" fontId="0" fillId="4" borderId="4" xfId="0" applyFill="1" applyBorder="1"/>
    <xf numFmtId="2" fontId="2" fillId="0" borderId="3" xfId="4" applyNumberFormat="1" applyFont="1" applyBorder="1" applyAlignment="1">
      <alignment horizontal="center"/>
    </xf>
    <xf numFmtId="0" fontId="2" fillId="0" borderId="4" xfId="0" applyFont="1" applyBorder="1" applyAlignment="1">
      <alignment horizontal="left" vertical="center" wrapText="1"/>
    </xf>
    <xf numFmtId="2" fontId="2" fillId="0" borderId="4" xfId="4" applyNumberFormat="1" applyFont="1" applyBorder="1" applyAlignment="1">
      <alignment horizontal="center"/>
    </xf>
    <xf numFmtId="164" fontId="2" fillId="0" borderId="4" xfId="3" applyFont="1" applyBorder="1" applyAlignment="1">
      <alignment horizontal="center"/>
    </xf>
    <xf numFmtId="2" fontId="2" fillId="0" borderId="4" xfId="4" applyNumberFormat="1" applyFont="1" applyBorder="1" applyAlignment="1">
      <alignment horizontal="center" vertical="center"/>
    </xf>
    <xf numFmtId="3" fontId="2" fillId="4" borderId="3" xfId="4" applyNumberFormat="1" applyFont="1" applyFill="1" applyBorder="1" applyAlignment="1">
      <alignment horizontal="center"/>
    </xf>
    <xf numFmtId="3" fontId="2" fillId="4" borderId="4" xfId="4" applyNumberFormat="1" applyFont="1" applyFill="1" applyBorder="1" applyAlignment="1">
      <alignment horizontal="center"/>
    </xf>
    <xf numFmtId="0" fontId="5" fillId="5" borderId="5" xfId="0" applyFont="1" applyFill="1" applyBorder="1" applyAlignment="1">
      <alignment horizontal="center" vertical="center"/>
    </xf>
    <xf numFmtId="0" fontId="5" fillId="5" borderId="5" xfId="0" applyFont="1" applyFill="1" applyBorder="1" applyAlignment="1">
      <alignment horizontal="center"/>
    </xf>
    <xf numFmtId="0" fontId="25" fillId="0" borderId="12" xfId="0" applyFont="1" applyBorder="1" applyAlignment="1">
      <alignment horizontal="left" vertical="center" indent="1"/>
    </xf>
    <xf numFmtId="0" fontId="25" fillId="0" borderId="2" xfId="0" applyFont="1" applyBorder="1" applyAlignment="1">
      <alignment vertical="center"/>
    </xf>
    <xf numFmtId="0" fontId="5" fillId="5" borderId="7" xfId="0" applyFont="1" applyFill="1" applyBorder="1" applyAlignment="1">
      <alignment horizontal="right"/>
    </xf>
    <xf numFmtId="0" fontId="17" fillId="0" borderId="12" xfId="4" applyFont="1" applyBorder="1" applyAlignment="1">
      <alignment horizontal="center" vertical="top"/>
    </xf>
    <xf numFmtId="0" fontId="5" fillId="0" borderId="0" xfId="0" applyFont="1" applyBorder="1" applyAlignment="1">
      <alignment horizontal="center"/>
    </xf>
    <xf numFmtId="0" fontId="18" fillId="0" borderId="3" xfId="1" applyFont="1" applyBorder="1" applyAlignment="1">
      <alignment horizontal="center"/>
    </xf>
    <xf numFmtId="0" fontId="38" fillId="0" borderId="0" xfId="4" applyFont="1" applyAlignment="1">
      <alignment vertical="top"/>
    </xf>
    <xf numFmtId="0" fontId="18" fillId="0" borderId="3" xfId="0" applyFont="1" applyBorder="1" applyAlignment="1">
      <alignment horizontal="center" vertical="center"/>
    </xf>
    <xf numFmtId="165" fontId="18" fillId="0" borderId="3" xfId="5" applyFont="1" applyBorder="1" applyAlignment="1">
      <alignment horizontal="right"/>
    </xf>
    <xf numFmtId="167" fontId="18" fillId="0" borderId="3" xfId="5" applyNumberFormat="1" applyFont="1" applyBorder="1" applyAlignment="1">
      <alignment horizontal="right"/>
    </xf>
    <xf numFmtId="0" fontId="25" fillId="0" borderId="0" xfId="0" applyFont="1" applyAlignment="1">
      <alignment horizontal="left" vertical="center" wrapText="1"/>
    </xf>
    <xf numFmtId="0" fontId="25" fillId="0" borderId="13" xfId="0" applyFont="1" applyBorder="1" applyAlignment="1">
      <alignment horizontal="left" vertical="center" wrapText="1"/>
    </xf>
    <xf numFmtId="0" fontId="17" fillId="0" borderId="0" xfId="4" applyFont="1" applyAlignment="1">
      <alignment horizontal="left" vertical="top"/>
    </xf>
    <xf numFmtId="0" fontId="27" fillId="0" borderId="12" xfId="0" applyFont="1" applyBorder="1" applyAlignment="1">
      <alignment vertical="center"/>
    </xf>
    <xf numFmtId="0" fontId="25" fillId="0" borderId="12" xfId="0" applyFont="1" applyBorder="1" applyAlignment="1">
      <alignment vertical="center"/>
    </xf>
    <xf numFmtId="0" fontId="25" fillId="0" borderId="0" xfId="0" applyFont="1" applyAlignment="1">
      <alignment vertical="center"/>
    </xf>
    <xf numFmtId="0" fontId="5" fillId="0" borderId="3" xfId="1" applyFont="1" applyFill="1" applyBorder="1" applyAlignment="1">
      <alignment horizontal="center"/>
    </xf>
    <xf numFmtId="0" fontId="5" fillId="0" borderId="3" xfId="0" applyFont="1" applyFill="1" applyBorder="1" applyAlignment="1">
      <alignment horizontal="center"/>
    </xf>
    <xf numFmtId="0" fontId="5" fillId="0" borderId="0" xfId="4" applyFont="1" applyFill="1" applyAlignment="1">
      <alignment horizontal="center" vertical="top"/>
    </xf>
    <xf numFmtId="0" fontId="5" fillId="0" borderId="0" xfId="4" quotePrefix="1" applyFont="1" applyFill="1" applyAlignment="1">
      <alignment horizontal="center" vertical="top"/>
    </xf>
    <xf numFmtId="0" fontId="5" fillId="0" borderId="0" xfId="4" applyFont="1" applyFill="1" applyAlignment="1">
      <alignment vertical="top"/>
    </xf>
    <xf numFmtId="0" fontId="5" fillId="0" borderId="0" xfId="0" applyFont="1" applyFill="1"/>
    <xf numFmtId="0" fontId="5" fillId="0" borderId="13" xfId="0" applyFont="1" applyFill="1" applyBorder="1"/>
    <xf numFmtId="0" fontId="5" fillId="0" borderId="3" xfId="4" applyFont="1" applyFill="1" applyBorder="1" applyAlignment="1">
      <alignment horizontal="center" vertical="center"/>
    </xf>
    <xf numFmtId="0" fontId="5" fillId="0" borderId="3" xfId="0" applyFont="1" applyFill="1" applyBorder="1" applyAlignment="1">
      <alignment horizontal="center" vertical="center"/>
    </xf>
    <xf numFmtId="165" fontId="5" fillId="0" borderId="3" xfId="5" applyFont="1" applyFill="1" applyBorder="1" applyAlignment="1">
      <alignment horizontal="right"/>
    </xf>
    <xf numFmtId="167" fontId="5" fillId="0" borderId="3" xfId="5" applyNumberFormat="1" applyFont="1" applyFill="1" applyBorder="1" applyAlignment="1">
      <alignment horizontal="right"/>
    </xf>
    <xf numFmtId="0" fontId="19" fillId="0" borderId="3" xfId="0" applyFont="1" applyBorder="1" applyAlignment="1">
      <alignment horizontal="left" vertical="center"/>
    </xf>
    <xf numFmtId="0" fontId="5" fillId="0" borderId="13" xfId="0" applyFont="1" applyFill="1" applyBorder="1" applyAlignment="1">
      <alignment horizontal="center"/>
    </xf>
    <xf numFmtId="165" fontId="5" fillId="0" borderId="0" xfId="5" applyFont="1" applyFill="1" applyBorder="1" applyAlignment="1">
      <alignment horizontal="right"/>
    </xf>
    <xf numFmtId="0" fontId="5" fillId="0" borderId="0" xfId="0" applyFont="1" applyFill="1" applyBorder="1" applyAlignment="1">
      <alignment horizontal="center"/>
    </xf>
    <xf numFmtId="0" fontId="5" fillId="0" borderId="0" xfId="0" applyFont="1" applyFill="1" applyBorder="1"/>
    <xf numFmtId="0" fontId="5" fillId="0" borderId="0" xfId="4" applyFont="1" applyFill="1" applyBorder="1" applyAlignment="1">
      <alignment horizontal="center" vertical="center"/>
    </xf>
    <xf numFmtId="0" fontId="5" fillId="0" borderId="13" xfId="0" applyFont="1" applyFill="1" applyBorder="1" applyAlignment="1">
      <alignment horizontal="center" vertical="center"/>
    </xf>
    <xf numFmtId="0" fontId="30" fillId="0" borderId="3" xfId="0" applyFont="1" applyFill="1" applyBorder="1" applyAlignment="1">
      <alignment horizontal="center" vertical="center"/>
    </xf>
    <xf numFmtId="0" fontId="33" fillId="0" borderId="0" xfId="0" applyFont="1" applyFill="1" applyAlignment="1">
      <alignment vertical="center"/>
    </xf>
    <xf numFmtId="0" fontId="17" fillId="0" borderId="0" xfId="4" applyFont="1" applyFill="1" applyAlignment="1">
      <alignment vertical="top"/>
    </xf>
    <xf numFmtId="0" fontId="16" fillId="0" borderId="0" xfId="0" applyFont="1" applyFill="1" applyAlignment="1">
      <alignment vertical="top"/>
    </xf>
    <xf numFmtId="0" fontId="18" fillId="0" borderId="3" xfId="1" applyFont="1" applyFill="1" applyBorder="1" applyAlignment="1">
      <alignment horizontal="center"/>
    </xf>
    <xf numFmtId="0" fontId="18" fillId="0" borderId="3" xfId="0" applyFont="1" applyFill="1" applyBorder="1" applyAlignment="1">
      <alignment horizontal="center"/>
    </xf>
    <xf numFmtId="0" fontId="37" fillId="0" borderId="0" xfId="0" applyFont="1" applyFill="1" applyAlignment="1">
      <alignment vertical="center"/>
    </xf>
    <xf numFmtId="0" fontId="38" fillId="0" borderId="0" xfId="4" applyFont="1" applyFill="1" applyAlignment="1">
      <alignment vertical="top"/>
    </xf>
    <xf numFmtId="0" fontId="18" fillId="0" borderId="0" xfId="4" applyFont="1" applyFill="1" applyAlignment="1">
      <alignment vertical="top"/>
    </xf>
    <xf numFmtId="0" fontId="18" fillId="0" borderId="0" xfId="0" applyFont="1" applyFill="1"/>
    <xf numFmtId="0" fontId="18" fillId="0" borderId="13" xfId="0" applyFont="1" applyFill="1" applyBorder="1"/>
    <xf numFmtId="0" fontId="18" fillId="0" borderId="3" xfId="4" applyFont="1" applyFill="1" applyBorder="1" applyAlignment="1">
      <alignment horizontal="center" vertical="center"/>
    </xf>
    <xf numFmtId="0" fontId="18" fillId="0" borderId="3" xfId="0" applyFont="1" applyFill="1" applyBorder="1" applyAlignment="1">
      <alignment horizontal="center" vertical="center"/>
    </xf>
    <xf numFmtId="165" fontId="18" fillId="0" borderId="3" xfId="5" applyFont="1" applyFill="1" applyBorder="1" applyAlignment="1">
      <alignment horizontal="right"/>
    </xf>
    <xf numFmtId="167" fontId="18" fillId="0" borderId="3" xfId="5" applyNumberFormat="1" applyFont="1" applyFill="1" applyBorder="1" applyAlignment="1">
      <alignment horizontal="right"/>
    </xf>
    <xf numFmtId="0" fontId="5" fillId="0" borderId="1" xfId="1" applyFont="1" applyFill="1" applyBorder="1" applyAlignment="1">
      <alignment horizontal="center"/>
    </xf>
    <xf numFmtId="0" fontId="5" fillId="0" borderId="1" xfId="0" applyFont="1" applyFill="1" applyBorder="1" applyAlignment="1">
      <alignment horizontal="center"/>
    </xf>
    <xf numFmtId="0" fontId="5" fillId="0" borderId="6" xfId="0" applyFont="1" applyFill="1" applyBorder="1"/>
    <xf numFmtId="0" fontId="5" fillId="0" borderId="6" xfId="0" applyFont="1" applyFill="1" applyBorder="1" applyAlignment="1">
      <alignment horizontal="center" vertical="center"/>
    </xf>
    <xf numFmtId="165" fontId="5" fillId="0" borderId="6" xfId="5" applyFont="1" applyFill="1" applyBorder="1" applyAlignment="1">
      <alignment horizontal="right"/>
    </xf>
    <xf numFmtId="167" fontId="5" fillId="0" borderId="1" xfId="5" applyNumberFormat="1" applyFont="1" applyFill="1" applyBorder="1" applyAlignment="1">
      <alignment horizontal="right"/>
    </xf>
    <xf numFmtId="0" fontId="5" fillId="0" borderId="7" xfId="0" applyFont="1" applyFill="1" applyBorder="1"/>
    <xf numFmtId="0" fontId="5" fillId="0" borderId="1" xfId="0" applyFont="1" applyFill="1" applyBorder="1" applyAlignment="1">
      <alignment horizontal="center" vertical="center"/>
    </xf>
    <xf numFmtId="0" fontId="5" fillId="0" borderId="1" xfId="0" applyFont="1" applyFill="1" applyBorder="1" applyAlignment="1">
      <alignment horizontal="right" vertical="center"/>
    </xf>
    <xf numFmtId="167" fontId="5" fillId="0" borderId="1" xfId="5" applyNumberFormat="1" applyFont="1" applyFill="1" applyBorder="1"/>
    <xf numFmtId="0" fontId="19" fillId="0" borderId="3" xfId="0" applyFont="1" applyFill="1" applyBorder="1" applyAlignment="1">
      <alignment horizontal="left" vertical="center"/>
    </xf>
    <xf numFmtId="0" fontId="24" fillId="0" borderId="0" xfId="0" applyFont="1" applyFill="1" applyAlignment="1">
      <alignment vertical="top"/>
    </xf>
    <xf numFmtId="0" fontId="18" fillId="0" borderId="0" xfId="4" applyFont="1" applyFill="1" applyAlignment="1">
      <alignment horizontal="center" vertical="top"/>
    </xf>
    <xf numFmtId="0" fontId="18" fillId="0" borderId="0" xfId="4" quotePrefix="1" applyFont="1" applyFill="1" applyAlignment="1">
      <alignment horizontal="center" vertical="top"/>
    </xf>
    <xf numFmtId="0" fontId="39" fillId="0" borderId="3" xfId="0" applyFont="1" applyFill="1" applyBorder="1" applyAlignment="1">
      <alignment horizontal="center" vertical="center"/>
    </xf>
    <xf numFmtId="0" fontId="31" fillId="0" borderId="3" xfId="0" applyFont="1" applyFill="1" applyBorder="1" applyAlignment="1">
      <alignment horizontal="center" vertical="center"/>
    </xf>
    <xf numFmtId="0" fontId="5" fillId="0" borderId="12" xfId="4" applyFont="1" applyFill="1" applyBorder="1" applyAlignment="1">
      <alignment horizontal="center" vertical="center"/>
    </xf>
    <xf numFmtId="0" fontId="5" fillId="0" borderId="0" xfId="0" applyFont="1" applyFill="1" applyBorder="1" applyAlignment="1">
      <alignment horizontal="center" vertical="center"/>
    </xf>
    <xf numFmtId="0" fontId="27" fillId="0" borderId="12" xfId="0" applyFont="1" applyFill="1" applyBorder="1" applyAlignment="1">
      <alignment vertical="center"/>
    </xf>
    <xf numFmtId="165" fontId="5" fillId="0" borderId="13" xfId="5" applyFont="1" applyFill="1" applyBorder="1" applyAlignment="1">
      <alignment horizontal="right"/>
    </xf>
    <xf numFmtId="0" fontId="5" fillId="0" borderId="12" xfId="4" applyFont="1" applyFill="1" applyBorder="1" applyAlignment="1">
      <alignment horizontal="center" vertical="top"/>
    </xf>
    <xf numFmtId="0" fontId="27" fillId="0" borderId="3" xfId="0" applyFont="1" applyFill="1" applyBorder="1" applyAlignment="1">
      <alignment horizontal="center" vertical="center"/>
    </xf>
    <xf numFmtId="165" fontId="5" fillId="0" borderId="0" xfId="5" applyFont="1" applyFill="1" applyAlignment="1">
      <alignment horizontal="right"/>
    </xf>
    <xf numFmtId="0" fontId="5" fillId="0" borderId="12" xfId="0" applyFont="1" applyFill="1" applyBorder="1"/>
    <xf numFmtId="0" fontId="5" fillId="0" borderId="3" xfId="0" applyFont="1" applyFill="1" applyBorder="1" applyAlignment="1">
      <alignment horizontal="right" vertical="center"/>
    </xf>
    <xf numFmtId="167" fontId="5" fillId="0" borderId="3" xfId="5" applyNumberFormat="1" applyFont="1" applyFill="1" applyBorder="1"/>
    <xf numFmtId="0" fontId="5" fillId="0" borderId="6" xfId="0" applyFont="1" applyFill="1" applyBorder="1" applyAlignment="1">
      <alignment horizontal="center"/>
    </xf>
    <xf numFmtId="0" fontId="5" fillId="0" borderId="7" xfId="0" applyFont="1" applyFill="1" applyBorder="1" applyAlignment="1">
      <alignment horizontal="center" vertical="center"/>
    </xf>
    <xf numFmtId="0" fontId="5" fillId="0" borderId="5" xfId="0" applyFont="1" applyFill="1" applyBorder="1"/>
    <xf numFmtId="165" fontId="5" fillId="0" borderId="7" xfId="5" applyFont="1" applyFill="1" applyBorder="1" applyAlignment="1">
      <alignment horizontal="right"/>
    </xf>
    <xf numFmtId="0" fontId="19" fillId="0" borderId="0" xfId="0" applyFont="1" applyFill="1" applyBorder="1" applyAlignment="1">
      <alignment horizontal="left" vertical="center"/>
    </xf>
    <xf numFmtId="0" fontId="5" fillId="0" borderId="12" xfId="4" applyFont="1" applyFill="1" applyBorder="1" applyAlignment="1">
      <alignment vertical="top"/>
    </xf>
    <xf numFmtId="0" fontId="25" fillId="0" borderId="12" xfId="0" applyFont="1" applyFill="1" applyBorder="1" applyAlignment="1">
      <alignment vertical="center"/>
    </xf>
    <xf numFmtId="0" fontId="16" fillId="0" borderId="12" xfId="4" applyFont="1" applyFill="1" applyBorder="1" applyAlignment="1">
      <alignment vertical="top"/>
    </xf>
    <xf numFmtId="0" fontId="5" fillId="6" borderId="1" xfId="1" applyFont="1" applyFill="1" applyBorder="1" applyAlignment="1">
      <alignment horizontal="center"/>
    </xf>
    <xf numFmtId="0" fontId="5" fillId="6" borderId="1" xfId="0" applyFont="1" applyFill="1" applyBorder="1" applyAlignment="1">
      <alignment horizontal="center"/>
    </xf>
    <xf numFmtId="0" fontId="5" fillId="6" borderId="6" xfId="0" applyFont="1" applyFill="1" applyBorder="1"/>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165" fontId="5" fillId="6" borderId="6" xfId="5" applyFont="1" applyFill="1" applyBorder="1" applyAlignment="1">
      <alignment horizontal="right"/>
    </xf>
    <xf numFmtId="167" fontId="5" fillId="6" borderId="1" xfId="5" applyNumberFormat="1" applyFont="1" applyFill="1" applyBorder="1" applyAlignment="1">
      <alignment horizontal="right"/>
    </xf>
    <xf numFmtId="0" fontId="5" fillId="6" borderId="0" xfId="0" applyFont="1" applyFill="1"/>
    <xf numFmtId="0" fontId="5" fillId="6" borderId="7" xfId="0" applyFont="1" applyFill="1" applyBorder="1"/>
    <xf numFmtId="0" fontId="5" fillId="6" borderId="1" xfId="0" applyFont="1" applyFill="1" applyBorder="1" applyAlignment="1">
      <alignment horizontal="center" vertical="center"/>
    </xf>
    <xf numFmtId="0" fontId="5" fillId="6" borderId="1" xfId="0" applyFont="1" applyFill="1" applyBorder="1" applyAlignment="1">
      <alignment horizontal="right" vertical="center"/>
    </xf>
    <xf numFmtId="165" fontId="5" fillId="6" borderId="1" xfId="5" applyFont="1" applyFill="1" applyBorder="1" applyAlignment="1">
      <alignment horizontal="right"/>
    </xf>
    <xf numFmtId="167" fontId="5" fillId="6" borderId="1" xfId="5" applyNumberFormat="1" applyFont="1" applyFill="1" applyBorder="1"/>
    <xf numFmtId="0" fontId="5" fillId="6" borderId="3" xfId="1" applyFont="1" applyFill="1" applyBorder="1" applyAlignment="1">
      <alignment horizontal="center"/>
    </xf>
    <xf numFmtId="0" fontId="5" fillId="6" borderId="13" xfId="0" applyFont="1" applyFill="1" applyBorder="1" applyAlignment="1">
      <alignment horizontal="center"/>
    </xf>
    <xf numFmtId="0" fontId="27" fillId="6" borderId="12" xfId="0" applyFont="1" applyFill="1" applyBorder="1" applyAlignment="1">
      <alignment vertical="center"/>
    </xf>
    <xf numFmtId="0" fontId="5" fillId="6" borderId="0" xfId="4" quotePrefix="1" applyFont="1" applyFill="1" applyAlignment="1">
      <alignment horizontal="center" vertical="top"/>
    </xf>
    <xf numFmtId="0" fontId="5" fillId="6" borderId="0" xfId="4" applyFont="1" applyFill="1" applyAlignment="1">
      <alignment vertical="top"/>
    </xf>
    <xf numFmtId="0" fontId="5" fillId="6" borderId="13" xfId="0" applyFont="1" applyFill="1" applyBorder="1"/>
    <xf numFmtId="0" fontId="5" fillId="6" borderId="3" xfId="4" applyFont="1" applyFill="1" applyBorder="1" applyAlignment="1">
      <alignment horizontal="center" vertical="center"/>
    </xf>
    <xf numFmtId="0" fontId="5" fillId="6" borderId="3" xfId="0" applyFont="1" applyFill="1" applyBorder="1" applyAlignment="1">
      <alignment horizontal="center" vertical="center"/>
    </xf>
    <xf numFmtId="165" fontId="5" fillId="6" borderId="3" xfId="5" applyFont="1" applyFill="1" applyBorder="1" applyAlignment="1">
      <alignment horizontal="right"/>
    </xf>
    <xf numFmtId="167" fontId="5" fillId="6" borderId="3" xfId="5" applyNumberFormat="1" applyFont="1" applyFill="1" applyBorder="1" applyAlignment="1">
      <alignment horizontal="right"/>
    </xf>
    <xf numFmtId="0" fontId="5" fillId="6" borderId="12" xfId="4" applyFont="1" applyFill="1" applyBorder="1" applyAlignment="1">
      <alignment horizontal="center" vertical="top"/>
    </xf>
    <xf numFmtId="0" fontId="27" fillId="6" borderId="3" xfId="0" applyFont="1" applyFill="1" applyBorder="1" applyAlignment="1">
      <alignment horizontal="center" vertical="center"/>
    </xf>
    <xf numFmtId="0" fontId="27" fillId="0" borderId="12" xfId="0" applyFont="1" applyFill="1" applyBorder="1" applyAlignment="1">
      <alignment vertical="center" wrapText="1"/>
    </xf>
    <xf numFmtId="0" fontId="27" fillId="0" borderId="0" xfId="0" applyFont="1" applyFill="1" applyAlignment="1">
      <alignment vertical="center" wrapText="1"/>
    </xf>
    <xf numFmtId="0" fontId="27" fillId="0" borderId="13" xfId="0" applyFont="1" applyFill="1" applyBorder="1" applyAlignment="1">
      <alignment vertical="center" wrapText="1"/>
    </xf>
    <xf numFmtId="0" fontId="21" fillId="0" borderId="0" xfId="6" applyFont="1" applyAlignment="1">
      <alignment horizontal="center"/>
    </xf>
    <xf numFmtId="4" fontId="4" fillId="0" borderId="9" xfId="0" applyNumberFormat="1" applyFont="1" applyBorder="1" applyAlignment="1">
      <alignment horizontal="left" wrapText="1"/>
    </xf>
    <xf numFmtId="4" fontId="4" fillId="0" borderId="10" xfId="0" applyNumberFormat="1" applyFont="1" applyBorder="1" applyAlignment="1">
      <alignment horizontal="left" wrapText="1"/>
    </xf>
    <xf numFmtId="4" fontId="4" fillId="0" borderId="11" xfId="0" applyNumberFormat="1" applyFont="1" applyBorder="1" applyAlignment="1">
      <alignment horizontal="left" wrapText="1"/>
    </xf>
    <xf numFmtId="4" fontId="4" fillId="0" borderId="12" xfId="0" applyNumberFormat="1" applyFont="1" applyBorder="1" applyAlignment="1">
      <alignment horizontal="left" wrapText="1"/>
    </xf>
    <xf numFmtId="4" fontId="4" fillId="0" borderId="0" xfId="0" applyNumberFormat="1" applyFont="1" applyAlignment="1">
      <alignment horizontal="left" wrapText="1"/>
    </xf>
    <xf numFmtId="4" fontId="4" fillId="0" borderId="13" xfId="0" applyNumberFormat="1" applyFont="1" applyBorder="1" applyAlignment="1">
      <alignment horizontal="left" wrapText="1"/>
    </xf>
    <xf numFmtId="4" fontId="4" fillId="0" borderId="14" xfId="0" applyNumberFormat="1" applyFont="1" applyBorder="1" applyAlignment="1">
      <alignment horizontal="left" wrapText="1"/>
    </xf>
    <xf numFmtId="4" fontId="4" fillId="0" borderId="8" xfId="0" applyNumberFormat="1" applyFont="1" applyBorder="1" applyAlignment="1">
      <alignment horizontal="left" wrapText="1"/>
    </xf>
    <xf numFmtId="4" fontId="4" fillId="0" borderId="15" xfId="0" applyNumberFormat="1" applyFont="1" applyBorder="1" applyAlignment="1">
      <alignment horizontal="left" wrapText="1"/>
    </xf>
    <xf numFmtId="0" fontId="20" fillId="0" borderId="0" xfId="6" applyFont="1" applyAlignment="1">
      <alignment horizontal="center"/>
    </xf>
    <xf numFmtId="0" fontId="22" fillId="0" borderId="0" xfId="6" applyFont="1" applyAlignment="1">
      <alignment horizontal="center"/>
    </xf>
    <xf numFmtId="0" fontId="10" fillId="0" borderId="16" xfId="6" applyFont="1" applyBorder="1" applyAlignment="1">
      <alignment horizontal="right" vertical="center"/>
    </xf>
    <xf numFmtId="0" fontId="10" fillId="0" borderId="18" xfId="6" applyFont="1" applyBorder="1" applyAlignment="1">
      <alignment horizontal="right" vertical="center"/>
    </xf>
    <xf numFmtId="0" fontId="5" fillId="0" borderId="16" xfId="6" applyFont="1" applyBorder="1" applyAlignment="1">
      <alignment horizontal="right" vertical="center"/>
    </xf>
    <xf numFmtId="0" fontId="5" fillId="0" borderId="18" xfId="6" applyFont="1" applyBorder="1" applyAlignment="1">
      <alignment horizontal="right" vertical="center"/>
    </xf>
    <xf numFmtId="0" fontId="10" fillId="5" borderId="16" xfId="6" applyFont="1" applyFill="1" applyBorder="1" applyAlignment="1">
      <alignment horizontal="right" vertical="center" wrapText="1"/>
    </xf>
    <xf numFmtId="0" fontId="10" fillId="5" borderId="18" xfId="6" applyFont="1" applyFill="1" applyBorder="1" applyAlignment="1">
      <alignment horizontal="right" vertical="center" wrapText="1"/>
    </xf>
    <xf numFmtId="0" fontId="2" fillId="0" borderId="0" xfId="6" applyAlignment="1">
      <alignment horizontal="center"/>
    </xf>
    <xf numFmtId="0" fontId="23" fillId="0" borderId="0" xfId="6" applyFont="1" applyAlignment="1">
      <alignment horizontal="center"/>
    </xf>
    <xf numFmtId="0" fontId="2" fillId="0" borderId="5"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7" fillId="2" borderId="9" xfId="0" applyFont="1" applyFill="1" applyBorder="1" applyAlignment="1">
      <alignment horizontal="left" vertical="center"/>
    </xf>
    <xf numFmtId="0" fontId="7" fillId="2" borderId="10" xfId="0" applyFont="1" applyFill="1" applyBorder="1" applyAlignment="1">
      <alignment horizontal="left" vertical="center"/>
    </xf>
    <xf numFmtId="0" fontId="7" fillId="2" borderId="11" xfId="0" applyFont="1" applyFill="1" applyBorder="1" applyAlignment="1">
      <alignment horizontal="left" vertical="center"/>
    </xf>
    <xf numFmtId="0" fontId="7" fillId="2" borderId="14" xfId="4" applyFont="1" applyFill="1" applyBorder="1" applyAlignment="1">
      <alignment horizontal="left" vertical="center"/>
    </xf>
    <xf numFmtId="0" fontId="7" fillId="2" borderId="8" xfId="4" applyFont="1" applyFill="1" applyBorder="1" applyAlignment="1">
      <alignment horizontal="left" vertical="center"/>
    </xf>
    <xf numFmtId="0" fontId="7" fillId="2" borderId="15" xfId="4" applyFont="1" applyFill="1" applyBorder="1" applyAlignment="1">
      <alignment horizontal="lef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4" fontId="2" fillId="0" borderId="2" xfId="0" applyNumberFormat="1" applyFont="1" applyBorder="1" applyAlignment="1">
      <alignment horizontal="center" vertical="center"/>
    </xf>
    <xf numFmtId="4" fontId="2" fillId="0" borderId="4" xfId="0" applyNumberFormat="1" applyFont="1" applyBorder="1" applyAlignment="1">
      <alignment horizontal="center" vertical="center"/>
    </xf>
    <xf numFmtId="167" fontId="2" fillId="0" borderId="2" xfId="0" applyNumberFormat="1" applyFont="1" applyBorder="1" applyAlignment="1">
      <alignment horizontal="center" vertical="center"/>
    </xf>
    <xf numFmtId="167" fontId="2" fillId="0" borderId="4" xfId="0" applyNumberFormat="1" applyFont="1" applyBorder="1" applyAlignment="1">
      <alignment horizontal="center" vertical="center"/>
    </xf>
    <xf numFmtId="164" fontId="2" fillId="0" borderId="5" xfId="3" applyFont="1" applyBorder="1" applyAlignment="1">
      <alignment horizontal="center" vertical="center"/>
    </xf>
    <xf numFmtId="164" fontId="2" fillId="0" borderId="6" xfId="3" applyFont="1" applyBorder="1" applyAlignment="1">
      <alignment horizontal="center" vertical="center"/>
    </xf>
    <xf numFmtId="164" fontId="2" fillId="0" borderId="1" xfId="3" applyFont="1" applyBorder="1" applyAlignment="1">
      <alignment horizontal="center" vertical="center"/>
    </xf>
    <xf numFmtId="2" fontId="2" fillId="0" borderId="2" xfId="0" applyNumberFormat="1" applyFont="1" applyBorder="1" applyAlignment="1">
      <alignment horizontal="center" vertical="center"/>
    </xf>
    <xf numFmtId="2" fontId="2" fillId="0" borderId="4" xfId="0" applyNumberFormat="1" applyFont="1" applyBorder="1" applyAlignment="1">
      <alignment horizontal="center" vertical="center"/>
    </xf>
    <xf numFmtId="0" fontId="7" fillId="5" borderId="12" xfId="0" applyFont="1" applyFill="1" applyBorder="1" applyAlignment="1">
      <alignment horizontal="left" vertical="center"/>
    </xf>
    <xf numFmtId="0" fontId="7" fillId="5" borderId="0" xfId="0" applyFont="1" applyFill="1" applyAlignment="1">
      <alignment horizontal="left" vertical="center"/>
    </xf>
    <xf numFmtId="0" fontId="7" fillId="5" borderId="13" xfId="0" applyFont="1" applyFill="1" applyBorder="1" applyAlignment="1">
      <alignment horizontal="left" vertical="center"/>
    </xf>
    <xf numFmtId="0" fontId="7" fillId="5" borderId="12" xfId="4" applyFont="1" applyFill="1" applyBorder="1" applyAlignment="1">
      <alignment horizontal="left" vertical="center"/>
    </xf>
    <xf numFmtId="0" fontId="7" fillId="5" borderId="0" xfId="4" applyFont="1" applyFill="1" applyAlignment="1">
      <alignment horizontal="left" vertical="center"/>
    </xf>
    <xf numFmtId="0" fontId="7" fillId="5" borderId="13" xfId="4" applyFont="1" applyFill="1" applyBorder="1" applyAlignment="1">
      <alignment horizontal="left" vertical="center"/>
    </xf>
    <xf numFmtId="164" fontId="2" fillId="5" borderId="8" xfId="3" applyFont="1" applyFill="1" applyBorder="1" applyAlignment="1">
      <alignment horizontal="center" vertical="center"/>
    </xf>
    <xf numFmtId="0" fontId="2" fillId="5" borderId="9" xfId="0" applyFont="1" applyFill="1" applyBorder="1" applyAlignment="1">
      <alignment horizontal="center" vertical="center"/>
    </xf>
    <xf numFmtId="0" fontId="2" fillId="5" borderId="12" xfId="0" applyFont="1" applyFill="1" applyBorder="1" applyAlignment="1">
      <alignment horizontal="center" vertical="center"/>
    </xf>
    <xf numFmtId="0" fontId="2" fillId="5" borderId="10" xfId="0" applyFont="1" applyFill="1" applyBorder="1" applyAlignment="1">
      <alignment horizontal="center" vertical="center"/>
    </xf>
    <xf numFmtId="0" fontId="2" fillId="5" borderId="0" xfId="0" applyFont="1" applyFill="1" applyAlignment="1">
      <alignment horizontal="center" vertical="center"/>
    </xf>
    <xf numFmtId="4" fontId="2" fillId="5" borderId="10" xfId="0" applyNumberFormat="1" applyFont="1" applyFill="1" applyBorder="1" applyAlignment="1">
      <alignment horizontal="center" vertical="center"/>
    </xf>
    <xf numFmtId="4" fontId="2" fillId="5" borderId="0" xfId="0" applyNumberFormat="1" applyFont="1" applyFill="1" applyAlignment="1">
      <alignment horizontal="center" vertical="center"/>
    </xf>
    <xf numFmtId="4" fontId="2" fillId="5" borderId="11" xfId="0" applyNumberFormat="1" applyFont="1" applyFill="1" applyBorder="1" applyAlignment="1">
      <alignment horizontal="center" vertical="center"/>
    </xf>
    <xf numFmtId="4" fontId="2" fillId="5" borderId="13" xfId="0" applyNumberFormat="1" applyFont="1" applyFill="1" applyBorder="1" applyAlignment="1">
      <alignment horizontal="center" vertical="center"/>
    </xf>
    <xf numFmtId="0" fontId="5" fillId="5" borderId="2" xfId="0" applyFont="1" applyFill="1" applyBorder="1" applyAlignment="1">
      <alignment horizontal="center" vertical="center"/>
    </xf>
    <xf numFmtId="0" fontId="5" fillId="5" borderId="4" xfId="0" applyFont="1" applyFill="1" applyBorder="1" applyAlignment="1">
      <alignment horizontal="center" vertical="center"/>
    </xf>
    <xf numFmtId="0" fontId="27" fillId="0" borderId="12" xfId="0" applyFont="1" applyBorder="1" applyAlignment="1">
      <alignment horizontal="center" vertical="center" wrapText="1"/>
    </xf>
    <xf numFmtId="0" fontId="27" fillId="0" borderId="0" xfId="0" applyFont="1" applyAlignment="1">
      <alignment horizontal="center" vertical="center" wrapText="1"/>
    </xf>
    <xf numFmtId="0" fontId="27" fillId="0" borderId="13" xfId="0" applyFont="1" applyBorder="1" applyAlignment="1">
      <alignment horizontal="center" vertical="center" wrapText="1"/>
    </xf>
    <xf numFmtId="0" fontId="5" fillId="0" borderId="12" xfId="4" applyFont="1" applyBorder="1" applyAlignment="1">
      <alignment horizontal="left" vertical="top" wrapText="1"/>
    </xf>
    <xf numFmtId="0" fontId="5" fillId="0" borderId="0" xfId="4" applyFont="1" applyAlignment="1">
      <alignment horizontal="left" vertical="top" wrapText="1"/>
    </xf>
    <xf numFmtId="0" fontId="5" fillId="0" borderId="13" xfId="4" applyFont="1" applyBorder="1" applyAlignment="1">
      <alignment horizontal="left" vertical="top" wrapText="1"/>
    </xf>
    <xf numFmtId="0" fontId="25" fillId="0" borderId="12" xfId="0" applyFont="1" applyBorder="1" applyAlignment="1">
      <alignment horizontal="left" vertical="center" wrapText="1"/>
    </xf>
    <xf numFmtId="0" fontId="25" fillId="0" borderId="0" xfId="0" applyFont="1" applyAlignment="1">
      <alignment horizontal="left" vertical="center" wrapText="1"/>
    </xf>
    <xf numFmtId="0" fontId="25" fillId="0" borderId="13" xfId="0" applyFont="1" applyBorder="1" applyAlignment="1">
      <alignment horizontal="left" vertical="center" wrapText="1"/>
    </xf>
    <xf numFmtId="0" fontId="25" fillId="0" borderId="0" xfId="0" applyFont="1" applyBorder="1" applyAlignment="1">
      <alignment horizontal="left" vertical="center" wrapText="1"/>
    </xf>
    <xf numFmtId="0" fontId="5" fillId="5" borderId="9" xfId="0" applyFont="1" applyFill="1" applyBorder="1" applyAlignment="1">
      <alignment horizontal="center"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 vertical="center"/>
    </xf>
    <xf numFmtId="0" fontId="5" fillId="5" borderId="14" xfId="0" applyFont="1" applyFill="1" applyBorder="1" applyAlignment="1">
      <alignment horizontal="center" vertical="center"/>
    </xf>
    <xf numFmtId="0" fontId="5" fillId="5" borderId="8" xfId="0" applyFont="1" applyFill="1" applyBorder="1" applyAlignment="1">
      <alignment horizontal="center" vertical="center"/>
    </xf>
    <xf numFmtId="0" fontId="5" fillId="5" borderId="15" xfId="0" applyFont="1" applyFill="1" applyBorder="1" applyAlignment="1">
      <alignment horizontal="center" vertical="center"/>
    </xf>
    <xf numFmtId="0" fontId="27" fillId="0" borderId="12" xfId="0" applyFont="1" applyBorder="1" applyAlignment="1">
      <alignment horizontal="left" vertical="center" wrapText="1"/>
    </xf>
    <xf numFmtId="0" fontId="27" fillId="0" borderId="0" xfId="0" applyFont="1" applyAlignment="1">
      <alignment horizontal="left" vertical="center" wrapText="1"/>
    </xf>
    <xf numFmtId="0" fontId="27" fillId="0" borderId="13" xfId="0" applyFont="1" applyBorder="1" applyAlignment="1">
      <alignment horizontal="left" vertical="center" wrapText="1"/>
    </xf>
    <xf numFmtId="0" fontId="25" fillId="0" borderId="12" xfId="0" applyFont="1" applyBorder="1" applyAlignment="1">
      <alignment horizontal="left" vertical="top" wrapText="1"/>
    </xf>
    <xf numFmtId="0" fontId="25" fillId="0" borderId="0" xfId="0" applyFont="1" applyAlignment="1">
      <alignment horizontal="left" vertical="top" wrapText="1"/>
    </xf>
    <xf numFmtId="0" fontId="25" fillId="0" borderId="13" xfId="0" applyFont="1" applyBorder="1" applyAlignment="1">
      <alignment horizontal="left" vertical="top" wrapText="1"/>
    </xf>
    <xf numFmtId="0" fontId="33" fillId="0" borderId="12" xfId="0" applyFont="1" applyBorder="1" applyAlignment="1">
      <alignment horizontal="left" wrapText="1"/>
    </xf>
    <xf numFmtId="0" fontId="33" fillId="0" borderId="0" xfId="0" applyFont="1" applyAlignment="1">
      <alignment horizontal="left" wrapText="1"/>
    </xf>
    <xf numFmtId="0" fontId="33" fillId="0" borderId="13" xfId="0" applyFont="1" applyBorder="1" applyAlignment="1">
      <alignment horizontal="left" wrapText="1"/>
    </xf>
    <xf numFmtId="0" fontId="30" fillId="0" borderId="0" xfId="0" applyFont="1" applyAlignment="1">
      <alignment horizontal="left" vertical="top" wrapText="1"/>
    </xf>
    <xf numFmtId="0" fontId="30" fillId="0" borderId="13" xfId="0" applyFont="1" applyBorder="1" applyAlignment="1">
      <alignment horizontal="left" vertical="top" wrapText="1"/>
    </xf>
    <xf numFmtId="0" fontId="30" fillId="0" borderId="12" xfId="0" applyFont="1" applyBorder="1" applyAlignment="1">
      <alignment horizontal="left" vertical="center" wrapText="1"/>
    </xf>
    <xf numFmtId="0" fontId="30" fillId="0" borderId="0" xfId="0" applyFont="1" applyAlignment="1">
      <alignment horizontal="left" vertical="center" wrapText="1"/>
    </xf>
    <xf numFmtId="0" fontId="30" fillId="0" borderId="13" xfId="0" applyFont="1" applyBorder="1" applyAlignment="1">
      <alignment horizontal="left" vertical="center" wrapText="1"/>
    </xf>
    <xf numFmtId="0" fontId="25" fillId="0" borderId="12" xfId="0" applyFont="1" applyBorder="1" applyAlignment="1">
      <alignment horizontal="center" vertical="center" wrapText="1"/>
    </xf>
    <xf numFmtId="0" fontId="25" fillId="0" borderId="0" xfId="0" applyFont="1" applyAlignment="1">
      <alignment horizontal="center" vertical="center" wrapText="1"/>
    </xf>
    <xf numFmtId="0" fontId="17" fillId="0" borderId="12" xfId="4" applyFont="1" applyBorder="1" applyAlignment="1">
      <alignment horizontal="left" vertical="top"/>
    </xf>
    <xf numFmtId="0" fontId="17" fillId="0" borderId="0" xfId="4" applyFont="1" applyAlignment="1">
      <alignment horizontal="left" vertical="top"/>
    </xf>
    <xf numFmtId="0" fontId="17" fillId="0" borderId="13" xfId="4" applyFont="1" applyBorder="1" applyAlignment="1">
      <alignment horizontal="left" vertical="top"/>
    </xf>
    <xf numFmtId="0" fontId="25" fillId="0" borderId="12" xfId="0" applyFont="1" applyBorder="1" applyAlignment="1">
      <alignment vertical="center" wrapText="1"/>
    </xf>
    <xf numFmtId="0" fontId="25" fillId="0" borderId="0" xfId="0" applyFont="1" applyAlignment="1">
      <alignment vertical="center" wrapText="1"/>
    </xf>
    <xf numFmtId="0" fontId="25" fillId="0" borderId="13" xfId="0" applyFont="1" applyBorder="1" applyAlignment="1">
      <alignment vertical="center" wrapText="1"/>
    </xf>
    <xf numFmtId="0" fontId="33" fillId="0" borderId="12" xfId="0" applyFont="1" applyBorder="1" applyAlignment="1">
      <alignment horizontal="left" vertical="center" wrapText="1"/>
    </xf>
    <xf numFmtId="0" fontId="33" fillId="0" borderId="0" xfId="0" applyFont="1" applyAlignment="1">
      <alignment horizontal="left" vertical="center" wrapText="1"/>
    </xf>
    <xf numFmtId="0" fontId="33" fillId="0" borderId="13" xfId="0" applyFont="1" applyBorder="1" applyAlignment="1">
      <alignment horizontal="left" vertical="center" wrapText="1"/>
    </xf>
    <xf numFmtId="0" fontId="30" fillId="0" borderId="12" xfId="0" applyFont="1" applyBorder="1" applyAlignment="1">
      <alignment vertical="center" wrapText="1"/>
    </xf>
    <xf numFmtId="0" fontId="30" fillId="0" borderId="0" xfId="0" applyFont="1" applyAlignment="1">
      <alignment vertical="center" wrapText="1"/>
    </xf>
    <xf numFmtId="0" fontId="27" fillId="0" borderId="12" xfId="0" applyFont="1" applyBorder="1" applyAlignment="1">
      <alignment vertical="center" wrapText="1"/>
    </xf>
    <xf numFmtId="0" fontId="27" fillId="0" borderId="0" xfId="0" applyFont="1" applyAlignment="1">
      <alignment vertical="center" wrapText="1"/>
    </xf>
    <xf numFmtId="0" fontId="27" fillId="0" borderId="12" xfId="0" applyFont="1" applyBorder="1" applyAlignment="1">
      <alignment vertical="center"/>
    </xf>
    <xf numFmtId="0" fontId="27" fillId="0" borderId="0" xfId="0" applyFont="1" applyAlignment="1">
      <alignment vertical="center"/>
    </xf>
    <xf numFmtId="0" fontId="27" fillId="0" borderId="13" xfId="0" applyFont="1" applyBorder="1" applyAlignment="1">
      <alignment vertical="center"/>
    </xf>
    <xf numFmtId="0" fontId="27" fillId="0" borderId="13" xfId="0" applyFont="1" applyBorder="1" applyAlignment="1">
      <alignment vertical="center" wrapText="1"/>
    </xf>
    <xf numFmtId="0" fontId="25" fillId="0" borderId="12" xfId="0" applyFont="1" applyBorder="1" applyAlignment="1">
      <alignment vertical="center"/>
    </xf>
    <xf numFmtId="0" fontId="25" fillId="0" borderId="0" xfId="0" applyFont="1" applyAlignment="1">
      <alignment vertical="center"/>
    </xf>
    <xf numFmtId="0" fontId="25" fillId="0" borderId="13" xfId="0" applyFont="1" applyBorder="1" applyAlignment="1">
      <alignment vertical="center"/>
    </xf>
    <xf numFmtId="0" fontId="28" fillId="0" borderId="12" xfId="0" applyFont="1" applyBorder="1" applyAlignment="1">
      <alignment horizontal="left" wrapText="1"/>
    </xf>
    <xf numFmtId="0" fontId="28" fillId="0" borderId="0" xfId="0" applyFont="1" applyBorder="1" applyAlignment="1">
      <alignment horizontal="left" wrapText="1"/>
    </xf>
    <xf numFmtId="0" fontId="28" fillId="0" borderId="13" xfId="0" applyFont="1" applyBorder="1" applyAlignment="1">
      <alignment horizontal="left" wrapText="1"/>
    </xf>
    <xf numFmtId="0" fontId="27" fillId="0" borderId="12" xfId="0" applyFont="1" applyFill="1" applyBorder="1" applyAlignment="1">
      <alignment horizontal="left" vertical="center" wrapText="1"/>
    </xf>
    <xf numFmtId="0" fontId="27" fillId="0" borderId="0" xfId="0" applyFont="1" applyFill="1" applyAlignment="1">
      <alignment horizontal="left" vertical="center" wrapText="1"/>
    </xf>
    <xf numFmtId="0" fontId="27" fillId="0" borderId="13"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0" xfId="0" applyFont="1" applyFill="1" applyAlignment="1">
      <alignment horizontal="left" vertical="center" wrapText="1"/>
    </xf>
    <xf numFmtId="0" fontId="25" fillId="0" borderId="13" xfId="0" applyFont="1" applyFill="1" applyBorder="1" applyAlignment="1">
      <alignment horizontal="left" vertical="center" wrapText="1"/>
    </xf>
    <xf numFmtId="0" fontId="33" fillId="0" borderId="12" xfId="0" applyFont="1" applyFill="1" applyBorder="1" applyAlignment="1">
      <alignment horizontal="left" vertical="center" wrapText="1"/>
    </xf>
    <xf numFmtId="0" fontId="33" fillId="0" borderId="0" xfId="0" applyFont="1" applyFill="1" applyAlignment="1">
      <alignment horizontal="left" vertical="center" wrapText="1"/>
    </xf>
    <xf numFmtId="0" fontId="33" fillId="0" borderId="13" xfId="0" applyFont="1" applyFill="1" applyBorder="1" applyAlignment="1">
      <alignment horizontal="left" vertical="center" wrapText="1"/>
    </xf>
    <xf numFmtId="0" fontId="30" fillId="0" borderId="12" xfId="0" applyFont="1" applyFill="1" applyBorder="1" applyAlignment="1">
      <alignment horizontal="left" vertical="center" wrapText="1"/>
    </xf>
    <xf numFmtId="0" fontId="30" fillId="0" borderId="0" xfId="0" applyFont="1" applyFill="1" applyAlignment="1">
      <alignment horizontal="left" vertical="center" wrapText="1"/>
    </xf>
    <xf numFmtId="0" fontId="30" fillId="0" borderId="13" xfId="0" applyFont="1" applyFill="1" applyBorder="1" applyAlignment="1">
      <alignment horizontal="left" vertical="center" wrapText="1"/>
    </xf>
    <xf numFmtId="0" fontId="30" fillId="0" borderId="13" xfId="0" applyFont="1" applyBorder="1" applyAlignment="1">
      <alignment vertical="center" wrapText="1"/>
    </xf>
    <xf numFmtId="0" fontId="27" fillId="0" borderId="0" xfId="0" applyFont="1" applyBorder="1" applyAlignment="1">
      <alignment vertical="center" wrapText="1"/>
    </xf>
    <xf numFmtId="0" fontId="16" fillId="0" borderId="12" xfId="4" applyFont="1" applyBorder="1" applyAlignment="1">
      <alignment horizontal="left" vertical="top"/>
    </xf>
    <xf numFmtId="0" fontId="16" fillId="0" borderId="0" xfId="4" applyFont="1" applyBorder="1" applyAlignment="1">
      <alignment horizontal="left" vertical="top"/>
    </xf>
    <xf numFmtId="0" fontId="16" fillId="0" borderId="12" xfId="4" applyFont="1" applyBorder="1" applyAlignment="1">
      <alignment horizontal="center" vertical="top"/>
    </xf>
    <xf numFmtId="0" fontId="16" fillId="0" borderId="0" xfId="4" applyFont="1" applyAlignment="1">
      <alignment horizontal="center" vertical="top"/>
    </xf>
    <xf numFmtId="1" fontId="5" fillId="0" borderId="3" xfId="0" applyNumberFormat="1" applyFont="1" applyBorder="1" applyAlignment="1">
      <alignment horizontal="center" vertical="center"/>
    </xf>
    <xf numFmtId="0" fontId="5" fillId="0" borderId="0" xfId="4" applyFont="1" applyBorder="1" applyAlignment="1">
      <alignment horizontal="center" vertical="top"/>
    </xf>
    <xf numFmtId="0" fontId="2" fillId="0" borderId="3" xfId="4" applyFont="1" applyFill="1" applyBorder="1" applyAlignment="1">
      <alignment vertical="top"/>
    </xf>
  </cellXfs>
  <cellStyles count="7">
    <cellStyle name="Comma" xfId="2" builtinId="3"/>
    <cellStyle name="Comma 3" xfId="5"/>
    <cellStyle name="Currency" xfId="3" builtinId="4"/>
    <cellStyle name="Normal" xfId="0" builtinId="0"/>
    <cellStyle name="Normal 10" xfId="6"/>
    <cellStyle name="Normal 2" xfId="1"/>
    <cellStyle name="Normal_Evaluation-Devland Phase 1" xfId="4"/>
  </cellStyles>
  <dxfs count="108">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
      <fill>
        <patternFill>
          <bgColor rgb="FFFF0000"/>
        </patternFill>
      </fill>
    </dxf>
    <dxf>
      <fill>
        <patternFill>
          <bgColor rgb="FFFFFF0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9525</xdr:colOff>
      <xdr:row>37</xdr:row>
      <xdr:rowOff>38100</xdr:rowOff>
    </xdr:from>
    <xdr:to>
      <xdr:col>1</xdr:col>
      <xdr:colOff>390525</xdr:colOff>
      <xdr:row>37</xdr:row>
      <xdr:rowOff>257175</xdr:rowOff>
    </xdr:to>
    <xdr:sp macro="" textlink="">
      <xdr:nvSpPr>
        <xdr:cNvPr id="2" name="TextBox 1">
          <a:extLst>
            <a:ext uri="{FF2B5EF4-FFF2-40B4-BE49-F238E27FC236}">
              <a16:creationId xmlns="" xmlns:a16="http://schemas.microsoft.com/office/drawing/2014/main" id="{00000000-0008-0000-0000-000002000000}"/>
            </a:ext>
          </a:extLst>
        </xdr:cNvPr>
        <xdr:cNvSpPr txBox="1"/>
      </xdr:nvSpPr>
      <xdr:spPr>
        <a:xfrm>
          <a:off x="1209675" y="6153150"/>
          <a:ext cx="381000" cy="123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ZA" sz="1100"/>
        </a:p>
      </xdr:txBody>
    </xdr:sp>
    <xdr:clientData/>
  </xdr:twoCellAnchor>
  <xdr:twoCellAnchor>
    <xdr:from>
      <xdr:col>1</xdr:col>
      <xdr:colOff>2667000</xdr:colOff>
      <xdr:row>37</xdr:row>
      <xdr:rowOff>28575</xdr:rowOff>
    </xdr:from>
    <xdr:to>
      <xdr:col>1</xdr:col>
      <xdr:colOff>3048000</xdr:colOff>
      <xdr:row>37</xdr:row>
      <xdr:rowOff>247650</xdr:rowOff>
    </xdr:to>
    <xdr:sp macro="" textlink="">
      <xdr:nvSpPr>
        <xdr:cNvPr id="3" name="TextBox 2">
          <a:extLst>
            <a:ext uri="{FF2B5EF4-FFF2-40B4-BE49-F238E27FC236}">
              <a16:creationId xmlns="" xmlns:a16="http://schemas.microsoft.com/office/drawing/2014/main" id="{00000000-0008-0000-0000-000003000000}"/>
            </a:ext>
          </a:extLst>
        </xdr:cNvPr>
        <xdr:cNvSpPr txBox="1"/>
      </xdr:nvSpPr>
      <xdr:spPr>
        <a:xfrm>
          <a:off x="3867150" y="6143625"/>
          <a:ext cx="381000" cy="133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n-ZA" sz="1100"/>
        </a:p>
      </xdr:txBody>
    </xdr:sp>
    <xdr:clientData/>
  </xdr:twoCellAnchor>
  <xdr:twoCellAnchor editAs="oneCell">
    <xdr:from>
      <xdr:col>2</xdr:col>
      <xdr:colOff>914400</xdr:colOff>
      <xdr:row>0</xdr:row>
      <xdr:rowOff>28575</xdr:rowOff>
    </xdr:from>
    <xdr:to>
      <xdr:col>2</xdr:col>
      <xdr:colOff>1371640</xdr:colOff>
      <xdr:row>2</xdr:row>
      <xdr:rowOff>134163</xdr:rowOff>
    </xdr:to>
    <xdr:pic>
      <xdr:nvPicPr>
        <xdr:cNvPr id="4" name="Picture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5838825" y="28575"/>
          <a:ext cx="457240" cy="48658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10</xdr:col>
      <xdr:colOff>352425</xdr:colOff>
      <xdr:row>0</xdr:row>
      <xdr:rowOff>40822</xdr:rowOff>
    </xdr:from>
    <xdr:to>
      <xdr:col>10</xdr:col>
      <xdr:colOff>809665</xdr:colOff>
      <xdr:row>3</xdr:row>
      <xdr:rowOff>56603</xdr:rowOff>
    </xdr:to>
    <xdr:pic>
      <xdr:nvPicPr>
        <xdr:cNvPr id="2" name="Picture 1">
          <a:extLst>
            <a:ext uri="{FF2B5EF4-FFF2-40B4-BE49-F238E27FC236}">
              <a16:creationId xmlns=""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6096000" y="40822"/>
          <a:ext cx="457240" cy="587281"/>
        </a:xfrm>
        <a:prstGeom prst="rect">
          <a:avLst/>
        </a:prstGeom>
      </xdr:spPr>
    </xdr:pic>
    <xdr:clientData/>
  </xdr:twoCellAnchor>
  <xdr:twoCellAnchor editAs="oneCell">
    <xdr:from>
      <xdr:col>10</xdr:col>
      <xdr:colOff>333375</xdr:colOff>
      <xdr:row>0</xdr:row>
      <xdr:rowOff>28575</xdr:rowOff>
    </xdr:from>
    <xdr:to>
      <xdr:col>10</xdr:col>
      <xdr:colOff>790615</xdr:colOff>
      <xdr:row>3</xdr:row>
      <xdr:rowOff>48438</xdr:rowOff>
    </xdr:to>
    <xdr:pic>
      <xdr:nvPicPr>
        <xdr:cNvPr id="3" name="Picture 2">
          <a:extLst>
            <a:ext uri="{FF2B5EF4-FFF2-40B4-BE49-F238E27FC236}">
              <a16:creationId xmlns="" xmlns:a16="http://schemas.microsoft.com/office/drawing/2014/main" id="{00000000-0008-0000-0900-000003000000}"/>
            </a:ext>
          </a:extLst>
        </xdr:cNvPr>
        <xdr:cNvPicPr>
          <a:picLocks noChangeAspect="1"/>
        </xdr:cNvPicPr>
      </xdr:nvPicPr>
      <xdr:blipFill>
        <a:blip xmlns:r="http://schemas.openxmlformats.org/officeDocument/2006/relationships" r:embed="rId1"/>
        <a:stretch>
          <a:fillRect/>
        </a:stretch>
      </xdr:blipFill>
      <xdr:spPr>
        <a:xfrm>
          <a:off x="7477125" y="28575"/>
          <a:ext cx="457240" cy="505638"/>
        </a:xfrm>
        <a:prstGeom prst="rect">
          <a:avLst/>
        </a:prstGeom>
      </xdr:spPr>
    </xdr:pic>
    <xdr:clientData/>
  </xdr:twoCellAnchor>
  <xdr:twoCellAnchor editAs="oneCell">
    <xdr:from>
      <xdr:col>10</xdr:col>
      <xdr:colOff>323850</xdr:colOff>
      <xdr:row>0</xdr:row>
      <xdr:rowOff>38100</xdr:rowOff>
    </xdr:from>
    <xdr:to>
      <xdr:col>10</xdr:col>
      <xdr:colOff>781090</xdr:colOff>
      <xdr:row>3</xdr:row>
      <xdr:rowOff>143688</xdr:rowOff>
    </xdr:to>
    <xdr:pic>
      <xdr:nvPicPr>
        <xdr:cNvPr id="4" name="Picture 3">
          <a:extLst>
            <a:ext uri="{FF2B5EF4-FFF2-40B4-BE49-F238E27FC236}">
              <a16:creationId xmlns="" xmlns:a16="http://schemas.microsoft.com/office/drawing/2014/main" id="{00000000-0008-0000-0900-000004000000}"/>
            </a:ext>
          </a:extLst>
        </xdr:cNvPr>
        <xdr:cNvPicPr>
          <a:picLocks noChangeAspect="1"/>
        </xdr:cNvPicPr>
      </xdr:nvPicPr>
      <xdr:blipFill>
        <a:blip xmlns:r="http://schemas.openxmlformats.org/officeDocument/2006/relationships" r:embed="rId1"/>
        <a:stretch>
          <a:fillRect/>
        </a:stretch>
      </xdr:blipFill>
      <xdr:spPr>
        <a:xfrm>
          <a:off x="7467600" y="38100"/>
          <a:ext cx="457240" cy="591363"/>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10</xdr:col>
      <xdr:colOff>352425</xdr:colOff>
      <xdr:row>0</xdr:row>
      <xdr:rowOff>40822</xdr:rowOff>
    </xdr:from>
    <xdr:to>
      <xdr:col>10</xdr:col>
      <xdr:colOff>809665</xdr:colOff>
      <xdr:row>3</xdr:row>
      <xdr:rowOff>2628</xdr:rowOff>
    </xdr:to>
    <xdr:pic>
      <xdr:nvPicPr>
        <xdr:cNvPr id="2" name="Picture 1">
          <a:extLst>
            <a:ext uri="{FF2B5EF4-FFF2-40B4-BE49-F238E27FC236}">
              <a16:creationId xmlns=""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6096000" y="40822"/>
          <a:ext cx="457240" cy="5015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228600</xdr:colOff>
      <xdr:row>0</xdr:row>
      <xdr:rowOff>0</xdr:rowOff>
    </xdr:from>
    <xdr:to>
      <xdr:col>9</xdr:col>
      <xdr:colOff>85725</xdr:colOff>
      <xdr:row>6</xdr:row>
      <xdr:rowOff>0</xdr:rowOff>
    </xdr:to>
    <xdr:sp macro="" textlink="">
      <xdr:nvSpPr>
        <xdr:cNvPr id="29" name="AutoShape 25">
          <a:extLst>
            <a:ext uri="{FF2B5EF4-FFF2-40B4-BE49-F238E27FC236}">
              <a16:creationId xmlns="" xmlns:a16="http://schemas.microsoft.com/office/drawing/2014/main" id="{00000000-0008-0000-0100-00001D000000}"/>
            </a:ext>
          </a:extLst>
        </xdr:cNvPr>
        <xdr:cNvSpPr>
          <a:spLocks/>
        </xdr:cNvSpPr>
      </xdr:nvSpPr>
      <xdr:spPr bwMode="auto">
        <a:xfrm>
          <a:off x="7562850" y="0"/>
          <a:ext cx="466725" cy="971550"/>
        </a:xfrm>
        <a:prstGeom prst="rightBrace">
          <a:avLst>
            <a:gd name="adj1" fmla="val 7727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476250</xdr:colOff>
      <xdr:row>0</xdr:row>
      <xdr:rowOff>40822</xdr:rowOff>
    </xdr:from>
    <xdr:to>
      <xdr:col>7</xdr:col>
      <xdr:colOff>933490</xdr:colOff>
      <xdr:row>3</xdr:row>
      <xdr:rowOff>142328</xdr:rowOff>
    </xdr:to>
    <xdr:pic>
      <xdr:nvPicPr>
        <xdr:cNvPr id="46" name="Picture 45">
          <a:extLst>
            <a:ext uri="{FF2B5EF4-FFF2-40B4-BE49-F238E27FC236}">
              <a16:creationId xmlns="" xmlns:a16="http://schemas.microsoft.com/office/drawing/2014/main" id="{00000000-0008-0000-0100-00002E000000}"/>
            </a:ext>
          </a:extLst>
        </xdr:cNvPr>
        <xdr:cNvPicPr>
          <a:picLocks noChangeAspect="1"/>
        </xdr:cNvPicPr>
      </xdr:nvPicPr>
      <xdr:blipFill>
        <a:blip xmlns:r="http://schemas.openxmlformats.org/officeDocument/2006/relationships" r:embed="rId1"/>
        <a:stretch>
          <a:fillRect/>
        </a:stretch>
      </xdr:blipFill>
      <xdr:spPr>
        <a:xfrm>
          <a:off x="6858000" y="40822"/>
          <a:ext cx="457240" cy="5913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8</xdr:col>
      <xdr:colOff>228600</xdr:colOff>
      <xdr:row>0</xdr:row>
      <xdr:rowOff>0</xdr:rowOff>
    </xdr:from>
    <xdr:to>
      <xdr:col>9</xdr:col>
      <xdr:colOff>85725</xdr:colOff>
      <xdr:row>6</xdr:row>
      <xdr:rowOff>0</xdr:rowOff>
    </xdr:to>
    <xdr:sp macro="" textlink="">
      <xdr:nvSpPr>
        <xdr:cNvPr id="29" name="AutoShape 25">
          <a:extLst>
            <a:ext uri="{FF2B5EF4-FFF2-40B4-BE49-F238E27FC236}">
              <a16:creationId xmlns="" xmlns:a16="http://schemas.microsoft.com/office/drawing/2014/main" id="{00000000-0008-0000-0200-00001D000000}"/>
            </a:ext>
          </a:extLst>
        </xdr:cNvPr>
        <xdr:cNvSpPr>
          <a:spLocks/>
        </xdr:cNvSpPr>
      </xdr:nvSpPr>
      <xdr:spPr bwMode="auto">
        <a:xfrm>
          <a:off x="7800975" y="0"/>
          <a:ext cx="466725" cy="971550"/>
        </a:xfrm>
        <a:prstGeom prst="rightBrace">
          <a:avLst>
            <a:gd name="adj1" fmla="val 7727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419100</xdr:colOff>
      <xdr:row>0</xdr:row>
      <xdr:rowOff>85725</xdr:rowOff>
    </xdr:from>
    <xdr:to>
      <xdr:col>7</xdr:col>
      <xdr:colOff>876340</xdr:colOff>
      <xdr:row>3</xdr:row>
      <xdr:rowOff>105588</xdr:rowOff>
    </xdr:to>
    <xdr:pic>
      <xdr:nvPicPr>
        <xdr:cNvPr id="59" name="Picture 58">
          <a:extLst>
            <a:ext uri="{FF2B5EF4-FFF2-40B4-BE49-F238E27FC236}">
              <a16:creationId xmlns="" xmlns:a16="http://schemas.microsoft.com/office/drawing/2014/main" id="{00000000-0008-0000-0200-00003B000000}"/>
            </a:ext>
          </a:extLst>
        </xdr:cNvPr>
        <xdr:cNvPicPr>
          <a:picLocks noChangeAspect="1"/>
        </xdr:cNvPicPr>
      </xdr:nvPicPr>
      <xdr:blipFill>
        <a:blip xmlns:r="http://schemas.openxmlformats.org/officeDocument/2006/relationships" r:embed="rId1"/>
        <a:stretch>
          <a:fillRect/>
        </a:stretch>
      </xdr:blipFill>
      <xdr:spPr>
        <a:xfrm>
          <a:off x="7038975" y="85725"/>
          <a:ext cx="457240" cy="59136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228600</xdr:colOff>
      <xdr:row>0</xdr:row>
      <xdr:rowOff>0</xdr:rowOff>
    </xdr:from>
    <xdr:to>
      <xdr:col>9</xdr:col>
      <xdr:colOff>85725</xdr:colOff>
      <xdr:row>6</xdr:row>
      <xdr:rowOff>0</xdr:rowOff>
    </xdr:to>
    <xdr:sp macro="" textlink="">
      <xdr:nvSpPr>
        <xdr:cNvPr id="16" name="AutoShape 25">
          <a:extLst>
            <a:ext uri="{FF2B5EF4-FFF2-40B4-BE49-F238E27FC236}">
              <a16:creationId xmlns="" xmlns:a16="http://schemas.microsoft.com/office/drawing/2014/main" id="{00000000-0008-0000-0300-000010000000}"/>
            </a:ext>
          </a:extLst>
        </xdr:cNvPr>
        <xdr:cNvSpPr>
          <a:spLocks/>
        </xdr:cNvSpPr>
      </xdr:nvSpPr>
      <xdr:spPr bwMode="auto">
        <a:xfrm>
          <a:off x="7562850" y="0"/>
          <a:ext cx="466725" cy="971550"/>
        </a:xfrm>
        <a:prstGeom prst="rightBrace">
          <a:avLst>
            <a:gd name="adj1" fmla="val 7727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314325</xdr:colOff>
      <xdr:row>58</xdr:row>
      <xdr:rowOff>123825</xdr:rowOff>
    </xdr:from>
    <xdr:to>
      <xdr:col>7</xdr:col>
      <xdr:colOff>492911</xdr:colOff>
      <xdr:row>62</xdr:row>
      <xdr:rowOff>40170</xdr:rowOff>
    </xdr:to>
    <xdr:grpSp>
      <xdr:nvGrpSpPr>
        <xdr:cNvPr id="17" name="Group 105">
          <a:extLst>
            <a:ext uri="{FF2B5EF4-FFF2-40B4-BE49-F238E27FC236}">
              <a16:creationId xmlns="" xmlns:a16="http://schemas.microsoft.com/office/drawing/2014/main" id="{00000000-0008-0000-0300-000011000000}"/>
            </a:ext>
          </a:extLst>
        </xdr:cNvPr>
        <xdr:cNvGrpSpPr>
          <a:grpSpLocks/>
        </xdr:cNvGrpSpPr>
      </xdr:nvGrpSpPr>
      <xdr:grpSpPr bwMode="auto">
        <a:xfrm>
          <a:off x="314325" y="9610725"/>
          <a:ext cx="6560336" cy="564045"/>
          <a:chOff x="1" y="1011"/>
          <a:chExt cx="664" cy="60"/>
        </a:xfrm>
      </xdr:grpSpPr>
      <xdr:sp macro="" textlink="">
        <xdr:nvSpPr>
          <xdr:cNvPr id="18" name="Text Box 91">
            <a:extLst>
              <a:ext uri="{FF2B5EF4-FFF2-40B4-BE49-F238E27FC236}">
                <a16:creationId xmlns="" xmlns:a16="http://schemas.microsoft.com/office/drawing/2014/main" id="{00000000-0008-0000-0300-000012000000}"/>
              </a:ext>
            </a:extLst>
          </xdr:cNvPr>
          <xdr:cNvSpPr txBox="1">
            <a:spLocks noChangeArrowheads="1"/>
          </xdr:cNvSpPr>
        </xdr:nvSpPr>
        <xdr:spPr bwMode="auto">
          <a:xfrm>
            <a:off x="3" y="1025"/>
            <a:ext cx="80" cy="33"/>
          </a:xfrm>
          <a:prstGeom prst="rect">
            <a:avLst/>
          </a:prstGeom>
          <a:solidFill>
            <a:srgbClr val="FFFFFF"/>
          </a:solidFill>
          <a:ln w="9525">
            <a:solidFill>
              <a:srgbClr val="000000"/>
            </a:solidFill>
            <a:miter lim="800000"/>
            <a:headEnd/>
            <a:tailEnd/>
          </a:ln>
        </xdr:spPr>
      </xdr:sp>
      <xdr:sp macro="" textlink="">
        <xdr:nvSpPr>
          <xdr:cNvPr id="19" name="Text Box 93">
            <a:extLst>
              <a:ext uri="{FF2B5EF4-FFF2-40B4-BE49-F238E27FC236}">
                <a16:creationId xmlns="" xmlns:a16="http://schemas.microsoft.com/office/drawing/2014/main" id="{00000000-0008-0000-0300-000013000000}"/>
              </a:ext>
            </a:extLst>
          </xdr:cNvPr>
          <xdr:cNvSpPr txBox="1">
            <a:spLocks noChangeArrowheads="1"/>
          </xdr:cNvSpPr>
        </xdr:nvSpPr>
        <xdr:spPr bwMode="auto">
          <a:xfrm>
            <a:off x="119" y="1025"/>
            <a:ext cx="80" cy="33"/>
          </a:xfrm>
          <a:prstGeom prst="rect">
            <a:avLst/>
          </a:prstGeom>
          <a:solidFill>
            <a:srgbClr val="FFFFFF"/>
          </a:solidFill>
          <a:ln w="9525">
            <a:solidFill>
              <a:srgbClr val="000000"/>
            </a:solidFill>
            <a:miter lim="800000"/>
            <a:headEnd/>
            <a:tailEnd/>
          </a:ln>
        </xdr:spPr>
      </xdr:sp>
      <xdr:sp macro="" textlink="">
        <xdr:nvSpPr>
          <xdr:cNvPr id="20" name="Text Box 94">
            <a:extLst>
              <a:ext uri="{FF2B5EF4-FFF2-40B4-BE49-F238E27FC236}">
                <a16:creationId xmlns="" xmlns:a16="http://schemas.microsoft.com/office/drawing/2014/main" id="{00000000-0008-0000-0300-000014000000}"/>
              </a:ext>
            </a:extLst>
          </xdr:cNvPr>
          <xdr:cNvSpPr txBox="1">
            <a:spLocks noChangeArrowheads="1"/>
          </xdr:cNvSpPr>
        </xdr:nvSpPr>
        <xdr:spPr bwMode="auto">
          <a:xfrm>
            <a:off x="235" y="1025"/>
            <a:ext cx="80" cy="33"/>
          </a:xfrm>
          <a:prstGeom prst="rect">
            <a:avLst/>
          </a:prstGeom>
          <a:solidFill>
            <a:srgbClr val="FFFFFF"/>
          </a:solidFill>
          <a:ln w="9525">
            <a:solidFill>
              <a:srgbClr val="000000"/>
            </a:solidFill>
            <a:miter lim="800000"/>
            <a:headEnd/>
            <a:tailEnd/>
          </a:ln>
        </xdr:spPr>
      </xdr:sp>
      <xdr:sp macro="" textlink="">
        <xdr:nvSpPr>
          <xdr:cNvPr id="21" name="Text Box 95">
            <a:extLst>
              <a:ext uri="{FF2B5EF4-FFF2-40B4-BE49-F238E27FC236}">
                <a16:creationId xmlns="" xmlns:a16="http://schemas.microsoft.com/office/drawing/2014/main" id="{00000000-0008-0000-0300-000015000000}"/>
              </a:ext>
            </a:extLst>
          </xdr:cNvPr>
          <xdr:cNvSpPr txBox="1">
            <a:spLocks noChangeArrowheads="1"/>
          </xdr:cNvSpPr>
        </xdr:nvSpPr>
        <xdr:spPr bwMode="auto">
          <a:xfrm>
            <a:off x="349" y="1025"/>
            <a:ext cx="80" cy="33"/>
          </a:xfrm>
          <a:prstGeom prst="rect">
            <a:avLst/>
          </a:prstGeom>
          <a:solidFill>
            <a:srgbClr val="FFFFFF"/>
          </a:solidFill>
          <a:ln w="9525">
            <a:solidFill>
              <a:srgbClr val="000000"/>
            </a:solidFill>
            <a:miter lim="800000"/>
            <a:headEnd/>
            <a:tailEnd/>
          </a:ln>
        </xdr:spPr>
      </xdr:sp>
      <xdr:sp macro="" textlink="">
        <xdr:nvSpPr>
          <xdr:cNvPr id="22" name="Text Box 96">
            <a:extLst>
              <a:ext uri="{FF2B5EF4-FFF2-40B4-BE49-F238E27FC236}">
                <a16:creationId xmlns="" xmlns:a16="http://schemas.microsoft.com/office/drawing/2014/main" id="{00000000-0008-0000-0300-000016000000}"/>
              </a:ext>
            </a:extLst>
          </xdr:cNvPr>
          <xdr:cNvSpPr txBox="1">
            <a:spLocks noChangeArrowheads="1"/>
          </xdr:cNvSpPr>
        </xdr:nvSpPr>
        <xdr:spPr bwMode="auto">
          <a:xfrm>
            <a:off x="465" y="1025"/>
            <a:ext cx="80" cy="33"/>
          </a:xfrm>
          <a:prstGeom prst="rect">
            <a:avLst/>
          </a:prstGeom>
          <a:solidFill>
            <a:srgbClr val="FFFFFF"/>
          </a:solidFill>
          <a:ln w="9525">
            <a:solidFill>
              <a:srgbClr val="000000"/>
            </a:solidFill>
            <a:miter lim="800000"/>
            <a:headEnd/>
            <a:tailEnd/>
          </a:ln>
        </xdr:spPr>
      </xdr:sp>
      <xdr:sp macro="" textlink="">
        <xdr:nvSpPr>
          <xdr:cNvPr id="23" name="Text Box 97">
            <a:extLst>
              <a:ext uri="{FF2B5EF4-FFF2-40B4-BE49-F238E27FC236}">
                <a16:creationId xmlns="" xmlns:a16="http://schemas.microsoft.com/office/drawing/2014/main" id="{00000000-0008-0000-0300-000017000000}"/>
              </a:ext>
            </a:extLst>
          </xdr:cNvPr>
          <xdr:cNvSpPr txBox="1">
            <a:spLocks noChangeArrowheads="1"/>
          </xdr:cNvSpPr>
        </xdr:nvSpPr>
        <xdr:spPr bwMode="auto">
          <a:xfrm>
            <a:off x="583" y="1025"/>
            <a:ext cx="80" cy="33"/>
          </a:xfrm>
          <a:prstGeom prst="rect">
            <a:avLst/>
          </a:prstGeom>
          <a:solidFill>
            <a:srgbClr val="FFFFFF"/>
          </a:solidFill>
          <a:ln w="9525">
            <a:solidFill>
              <a:srgbClr val="000000"/>
            </a:solidFill>
            <a:miter lim="800000"/>
            <a:headEnd/>
            <a:tailEnd/>
          </a:ln>
        </xdr:spPr>
      </xdr:sp>
      <xdr:sp macro="" textlink="">
        <xdr:nvSpPr>
          <xdr:cNvPr id="24" name="Text Box 98">
            <a:extLst>
              <a:ext uri="{FF2B5EF4-FFF2-40B4-BE49-F238E27FC236}">
                <a16:creationId xmlns="" xmlns:a16="http://schemas.microsoft.com/office/drawing/2014/main" id="{00000000-0008-0000-0300-000018000000}"/>
              </a:ext>
            </a:extLst>
          </xdr:cNvPr>
          <xdr:cNvSpPr txBox="1">
            <a:spLocks noChangeArrowheads="1"/>
          </xdr:cNvSpPr>
        </xdr:nvSpPr>
        <xdr:spPr bwMode="auto">
          <a:xfrm>
            <a:off x="1" y="1059"/>
            <a:ext cx="81" cy="1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ZA" sz="700" b="0" i="0" strike="noStrike">
                <a:solidFill>
                  <a:srgbClr val="000000"/>
                </a:solidFill>
                <a:latin typeface="Arial"/>
                <a:cs typeface="Arial"/>
              </a:rPr>
              <a:t>Contractor</a:t>
            </a:r>
          </a:p>
        </xdr:txBody>
      </xdr:sp>
      <xdr:sp macro="" textlink="">
        <xdr:nvSpPr>
          <xdr:cNvPr id="25" name="Text Box 99">
            <a:extLst>
              <a:ext uri="{FF2B5EF4-FFF2-40B4-BE49-F238E27FC236}">
                <a16:creationId xmlns="" xmlns:a16="http://schemas.microsoft.com/office/drawing/2014/main" id="{00000000-0008-0000-0300-000019000000}"/>
              </a:ext>
            </a:extLst>
          </xdr:cNvPr>
          <xdr:cNvSpPr txBox="1">
            <a:spLocks noChangeArrowheads="1"/>
          </xdr:cNvSpPr>
        </xdr:nvSpPr>
        <xdr:spPr bwMode="auto">
          <a:xfrm>
            <a:off x="583" y="1059"/>
            <a:ext cx="81" cy="1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ZA" sz="700" b="0" i="0" strike="noStrike">
                <a:solidFill>
                  <a:srgbClr val="000000"/>
                </a:solidFill>
                <a:latin typeface="Arial"/>
                <a:cs typeface="Arial"/>
              </a:rPr>
              <a:t>Witness 2</a:t>
            </a:r>
          </a:p>
        </xdr:txBody>
      </xdr:sp>
      <xdr:sp macro="" textlink="">
        <xdr:nvSpPr>
          <xdr:cNvPr id="26" name="Text Box 100">
            <a:extLst>
              <a:ext uri="{FF2B5EF4-FFF2-40B4-BE49-F238E27FC236}">
                <a16:creationId xmlns="" xmlns:a16="http://schemas.microsoft.com/office/drawing/2014/main" id="{00000000-0008-0000-0300-00001A000000}"/>
              </a:ext>
            </a:extLst>
          </xdr:cNvPr>
          <xdr:cNvSpPr txBox="1">
            <a:spLocks noChangeArrowheads="1"/>
          </xdr:cNvSpPr>
        </xdr:nvSpPr>
        <xdr:spPr bwMode="auto">
          <a:xfrm>
            <a:off x="466" y="1059"/>
            <a:ext cx="81" cy="1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ZA" sz="700" b="0" i="0" strike="noStrike">
                <a:solidFill>
                  <a:srgbClr val="000000"/>
                </a:solidFill>
                <a:latin typeface="Arial"/>
                <a:cs typeface="Arial"/>
              </a:rPr>
              <a:t>Witness 1</a:t>
            </a:r>
          </a:p>
        </xdr:txBody>
      </xdr:sp>
      <xdr:sp macro="" textlink="">
        <xdr:nvSpPr>
          <xdr:cNvPr id="27" name="Text Box 101">
            <a:extLst>
              <a:ext uri="{FF2B5EF4-FFF2-40B4-BE49-F238E27FC236}">
                <a16:creationId xmlns="" xmlns:a16="http://schemas.microsoft.com/office/drawing/2014/main" id="{00000000-0008-0000-0300-00001B000000}"/>
              </a:ext>
            </a:extLst>
          </xdr:cNvPr>
          <xdr:cNvSpPr txBox="1">
            <a:spLocks noChangeArrowheads="1"/>
          </xdr:cNvSpPr>
        </xdr:nvSpPr>
        <xdr:spPr bwMode="auto">
          <a:xfrm>
            <a:off x="348" y="1059"/>
            <a:ext cx="83" cy="1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ZA" sz="700" b="0" i="0" strike="noStrike">
                <a:solidFill>
                  <a:srgbClr val="000000"/>
                </a:solidFill>
                <a:latin typeface="Arial"/>
                <a:cs typeface="Arial"/>
              </a:rPr>
              <a:t>Employer</a:t>
            </a:r>
          </a:p>
        </xdr:txBody>
      </xdr:sp>
      <xdr:sp macro="" textlink="">
        <xdr:nvSpPr>
          <xdr:cNvPr id="28" name="Text Box 102">
            <a:extLst>
              <a:ext uri="{FF2B5EF4-FFF2-40B4-BE49-F238E27FC236}">
                <a16:creationId xmlns="" xmlns:a16="http://schemas.microsoft.com/office/drawing/2014/main" id="{00000000-0008-0000-0300-00001C000000}"/>
              </a:ext>
            </a:extLst>
          </xdr:cNvPr>
          <xdr:cNvSpPr txBox="1">
            <a:spLocks noChangeArrowheads="1"/>
          </xdr:cNvSpPr>
        </xdr:nvSpPr>
        <xdr:spPr bwMode="auto">
          <a:xfrm>
            <a:off x="120" y="1059"/>
            <a:ext cx="81" cy="1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ZA" sz="700" b="0" i="0" strike="noStrike">
                <a:solidFill>
                  <a:srgbClr val="000000"/>
                </a:solidFill>
                <a:latin typeface="Arial"/>
                <a:cs typeface="Arial"/>
              </a:rPr>
              <a:t>Witness 1</a:t>
            </a:r>
          </a:p>
        </xdr:txBody>
      </xdr:sp>
      <xdr:sp macro="" textlink="">
        <xdr:nvSpPr>
          <xdr:cNvPr id="29" name="Text Box 103">
            <a:extLst>
              <a:ext uri="{FF2B5EF4-FFF2-40B4-BE49-F238E27FC236}">
                <a16:creationId xmlns="" xmlns:a16="http://schemas.microsoft.com/office/drawing/2014/main" id="{00000000-0008-0000-0300-00001D000000}"/>
              </a:ext>
            </a:extLst>
          </xdr:cNvPr>
          <xdr:cNvSpPr txBox="1">
            <a:spLocks noChangeArrowheads="1"/>
          </xdr:cNvSpPr>
        </xdr:nvSpPr>
        <xdr:spPr bwMode="auto">
          <a:xfrm>
            <a:off x="236" y="1059"/>
            <a:ext cx="83" cy="1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ZA" sz="700" b="0" i="0" strike="noStrike">
                <a:solidFill>
                  <a:srgbClr val="000000"/>
                </a:solidFill>
                <a:latin typeface="Arial"/>
                <a:cs typeface="Arial"/>
              </a:rPr>
              <a:t>Witness 2</a:t>
            </a:r>
          </a:p>
        </xdr:txBody>
      </xdr:sp>
      <xdr:sp macro="" textlink="">
        <xdr:nvSpPr>
          <xdr:cNvPr id="30" name="Line 104">
            <a:extLst>
              <a:ext uri="{FF2B5EF4-FFF2-40B4-BE49-F238E27FC236}">
                <a16:creationId xmlns="" xmlns:a16="http://schemas.microsoft.com/office/drawing/2014/main" id="{00000000-0008-0000-0300-00001E000000}"/>
              </a:ext>
            </a:extLst>
          </xdr:cNvPr>
          <xdr:cNvSpPr>
            <a:spLocks noChangeShapeType="1"/>
          </xdr:cNvSpPr>
        </xdr:nvSpPr>
        <xdr:spPr bwMode="auto">
          <a:xfrm>
            <a:off x="2" y="1011"/>
            <a:ext cx="663" cy="0"/>
          </a:xfrm>
          <a:prstGeom prst="line">
            <a:avLst/>
          </a:prstGeom>
          <a:noFill/>
          <a:ln w="9525">
            <a:solidFill>
              <a:srgbClr val="000000"/>
            </a:solidFill>
            <a:round/>
            <a:headEnd/>
            <a:tailEnd/>
          </a:ln>
        </xdr:spPr>
      </xdr:sp>
    </xdr:grpSp>
    <xdr:clientData/>
  </xdr:twoCellAnchor>
  <xdr:twoCellAnchor editAs="oneCell">
    <xdr:from>
      <xdr:col>7</xdr:col>
      <xdr:colOff>476250</xdr:colOff>
      <xdr:row>0</xdr:row>
      <xdr:rowOff>40822</xdr:rowOff>
    </xdr:from>
    <xdr:to>
      <xdr:col>7</xdr:col>
      <xdr:colOff>933490</xdr:colOff>
      <xdr:row>3</xdr:row>
      <xdr:rowOff>56603</xdr:rowOff>
    </xdr:to>
    <xdr:pic>
      <xdr:nvPicPr>
        <xdr:cNvPr id="31" name="Picture 30">
          <a:extLst>
            <a:ext uri="{FF2B5EF4-FFF2-40B4-BE49-F238E27FC236}">
              <a16:creationId xmlns="" xmlns:a16="http://schemas.microsoft.com/office/drawing/2014/main" id="{00000000-0008-0000-0300-00001F000000}"/>
            </a:ext>
          </a:extLst>
        </xdr:cNvPr>
        <xdr:cNvPicPr>
          <a:picLocks noChangeAspect="1"/>
        </xdr:cNvPicPr>
      </xdr:nvPicPr>
      <xdr:blipFill>
        <a:blip xmlns:r="http://schemas.openxmlformats.org/officeDocument/2006/relationships" r:embed="rId1"/>
        <a:stretch>
          <a:fillRect/>
        </a:stretch>
      </xdr:blipFill>
      <xdr:spPr>
        <a:xfrm>
          <a:off x="6858000" y="40822"/>
          <a:ext cx="457240" cy="587281"/>
        </a:xfrm>
        <a:prstGeom prst="rect">
          <a:avLst/>
        </a:prstGeom>
      </xdr:spPr>
    </xdr:pic>
    <xdr:clientData/>
  </xdr:twoCellAnchor>
  <xdr:oneCellAnchor>
    <xdr:from>
      <xdr:col>2</xdr:col>
      <xdr:colOff>1323974</xdr:colOff>
      <xdr:row>24</xdr:row>
      <xdr:rowOff>28574</xdr:rowOff>
    </xdr:from>
    <xdr:ext cx="2276476" cy="718530"/>
    <xdr:sp macro="" textlink="">
      <xdr:nvSpPr>
        <xdr:cNvPr id="34" name="TextBox 33">
          <a:extLst>
            <a:ext uri="{FF2B5EF4-FFF2-40B4-BE49-F238E27FC236}">
              <a16:creationId xmlns="" xmlns:a16="http://schemas.microsoft.com/office/drawing/2014/main" id="{00000000-0008-0000-0300-000022000000}"/>
            </a:ext>
          </a:extLst>
        </xdr:cNvPr>
        <xdr:cNvSpPr txBox="1"/>
      </xdr:nvSpPr>
      <xdr:spPr>
        <a:xfrm>
          <a:off x="2266949" y="3962399"/>
          <a:ext cx="2276476" cy="71853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ZA" sz="2000" b="1"/>
            <a:t>PORTION</a:t>
          </a:r>
          <a:r>
            <a:rPr lang="en-ZA" sz="2000" b="1" baseline="0"/>
            <a:t> 1</a:t>
          </a:r>
        </a:p>
        <a:p>
          <a:pPr algn="ctr"/>
          <a:r>
            <a:rPr lang="en-ZA" sz="2000" b="1" baseline="0"/>
            <a:t>SHARED MV</a:t>
          </a:r>
          <a:endParaRPr lang="en-ZA" sz="2000" b="1"/>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10</xdr:col>
      <xdr:colOff>323850</xdr:colOff>
      <xdr:row>0</xdr:row>
      <xdr:rowOff>38100</xdr:rowOff>
    </xdr:from>
    <xdr:to>
      <xdr:col>10</xdr:col>
      <xdr:colOff>781090</xdr:colOff>
      <xdr:row>3</xdr:row>
      <xdr:rowOff>143688</xdr:rowOff>
    </xdr:to>
    <xdr:pic>
      <xdr:nvPicPr>
        <xdr:cNvPr id="7" name="Picture 6">
          <a:extLst>
            <a:ext uri="{FF2B5EF4-FFF2-40B4-BE49-F238E27FC236}">
              <a16:creationId xmlns="" xmlns:a16="http://schemas.microsoft.com/office/drawing/2014/main" id="{00000000-0008-0000-0400-000007000000}"/>
            </a:ext>
          </a:extLst>
        </xdr:cNvPr>
        <xdr:cNvPicPr>
          <a:picLocks noChangeAspect="1"/>
        </xdr:cNvPicPr>
      </xdr:nvPicPr>
      <xdr:blipFill>
        <a:blip xmlns:r="http://schemas.openxmlformats.org/officeDocument/2006/relationships" r:embed="rId1"/>
        <a:stretch>
          <a:fillRect/>
        </a:stretch>
      </xdr:blipFill>
      <xdr:spPr>
        <a:xfrm>
          <a:off x="6000750" y="38100"/>
          <a:ext cx="457240" cy="59136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10</xdr:col>
      <xdr:colOff>333375</xdr:colOff>
      <xdr:row>0</xdr:row>
      <xdr:rowOff>28575</xdr:rowOff>
    </xdr:from>
    <xdr:to>
      <xdr:col>10</xdr:col>
      <xdr:colOff>790615</xdr:colOff>
      <xdr:row>3</xdr:row>
      <xdr:rowOff>48438</xdr:rowOff>
    </xdr:to>
    <xdr:pic>
      <xdr:nvPicPr>
        <xdr:cNvPr id="2" name="Picture 1">
          <a:extLst>
            <a:ext uri="{FF2B5EF4-FFF2-40B4-BE49-F238E27FC236}">
              <a16:creationId xmlns=""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6010275" y="28575"/>
          <a:ext cx="457240" cy="591363"/>
        </a:xfrm>
        <a:prstGeom prst="rect">
          <a:avLst/>
        </a:prstGeom>
      </xdr:spPr>
    </xdr:pic>
    <xdr:clientData/>
  </xdr:twoCellAnchor>
  <xdr:twoCellAnchor editAs="oneCell">
    <xdr:from>
      <xdr:col>10</xdr:col>
      <xdr:colOff>323850</xdr:colOff>
      <xdr:row>0</xdr:row>
      <xdr:rowOff>38100</xdr:rowOff>
    </xdr:from>
    <xdr:to>
      <xdr:col>10</xdr:col>
      <xdr:colOff>781090</xdr:colOff>
      <xdr:row>3</xdr:row>
      <xdr:rowOff>143688</xdr:rowOff>
    </xdr:to>
    <xdr:pic>
      <xdr:nvPicPr>
        <xdr:cNvPr id="3" name="Picture 2">
          <a:extLst>
            <a:ext uri="{FF2B5EF4-FFF2-40B4-BE49-F238E27FC236}">
              <a16:creationId xmlns="" xmlns:a16="http://schemas.microsoft.com/office/drawing/2014/main" id="{00000000-0008-0000-0500-000003000000}"/>
            </a:ext>
          </a:extLst>
        </xdr:cNvPr>
        <xdr:cNvPicPr>
          <a:picLocks noChangeAspect="1"/>
        </xdr:cNvPicPr>
      </xdr:nvPicPr>
      <xdr:blipFill>
        <a:blip xmlns:r="http://schemas.openxmlformats.org/officeDocument/2006/relationships" r:embed="rId1"/>
        <a:stretch>
          <a:fillRect/>
        </a:stretch>
      </xdr:blipFill>
      <xdr:spPr>
        <a:xfrm>
          <a:off x="6000750" y="38100"/>
          <a:ext cx="457240" cy="59136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8</xdr:col>
      <xdr:colOff>228600</xdr:colOff>
      <xdr:row>0</xdr:row>
      <xdr:rowOff>0</xdr:rowOff>
    </xdr:from>
    <xdr:to>
      <xdr:col>9</xdr:col>
      <xdr:colOff>85725</xdr:colOff>
      <xdr:row>6</xdr:row>
      <xdr:rowOff>0</xdr:rowOff>
    </xdr:to>
    <xdr:sp macro="" textlink="">
      <xdr:nvSpPr>
        <xdr:cNvPr id="2" name="AutoShape 25">
          <a:extLst>
            <a:ext uri="{FF2B5EF4-FFF2-40B4-BE49-F238E27FC236}">
              <a16:creationId xmlns="" xmlns:a16="http://schemas.microsoft.com/office/drawing/2014/main" id="{00000000-0008-0000-0600-000002000000}"/>
            </a:ext>
          </a:extLst>
        </xdr:cNvPr>
        <xdr:cNvSpPr>
          <a:spLocks/>
        </xdr:cNvSpPr>
      </xdr:nvSpPr>
      <xdr:spPr bwMode="auto">
        <a:xfrm>
          <a:off x="7562850" y="0"/>
          <a:ext cx="466725" cy="971550"/>
        </a:xfrm>
        <a:prstGeom prst="rightBrace">
          <a:avLst>
            <a:gd name="adj1" fmla="val 7727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314325</xdr:colOff>
      <xdr:row>58</xdr:row>
      <xdr:rowOff>123825</xdr:rowOff>
    </xdr:from>
    <xdr:to>
      <xdr:col>7</xdr:col>
      <xdr:colOff>492911</xdr:colOff>
      <xdr:row>62</xdr:row>
      <xdr:rowOff>40170</xdr:rowOff>
    </xdr:to>
    <xdr:grpSp>
      <xdr:nvGrpSpPr>
        <xdr:cNvPr id="3" name="Group 105">
          <a:extLst>
            <a:ext uri="{FF2B5EF4-FFF2-40B4-BE49-F238E27FC236}">
              <a16:creationId xmlns="" xmlns:a16="http://schemas.microsoft.com/office/drawing/2014/main" id="{00000000-0008-0000-0600-000003000000}"/>
            </a:ext>
          </a:extLst>
        </xdr:cNvPr>
        <xdr:cNvGrpSpPr>
          <a:grpSpLocks/>
        </xdr:cNvGrpSpPr>
      </xdr:nvGrpSpPr>
      <xdr:grpSpPr bwMode="auto">
        <a:xfrm>
          <a:off x="314325" y="9610725"/>
          <a:ext cx="6560336" cy="564045"/>
          <a:chOff x="1" y="1011"/>
          <a:chExt cx="664" cy="60"/>
        </a:xfrm>
      </xdr:grpSpPr>
      <xdr:sp macro="" textlink="">
        <xdr:nvSpPr>
          <xdr:cNvPr id="4" name="Text Box 91">
            <a:extLst>
              <a:ext uri="{FF2B5EF4-FFF2-40B4-BE49-F238E27FC236}">
                <a16:creationId xmlns="" xmlns:a16="http://schemas.microsoft.com/office/drawing/2014/main" id="{00000000-0008-0000-0600-000004000000}"/>
              </a:ext>
            </a:extLst>
          </xdr:cNvPr>
          <xdr:cNvSpPr txBox="1">
            <a:spLocks noChangeArrowheads="1"/>
          </xdr:cNvSpPr>
        </xdr:nvSpPr>
        <xdr:spPr bwMode="auto">
          <a:xfrm>
            <a:off x="3" y="1025"/>
            <a:ext cx="80" cy="33"/>
          </a:xfrm>
          <a:prstGeom prst="rect">
            <a:avLst/>
          </a:prstGeom>
          <a:solidFill>
            <a:srgbClr val="FFFFFF"/>
          </a:solidFill>
          <a:ln w="9525">
            <a:solidFill>
              <a:srgbClr val="000000"/>
            </a:solidFill>
            <a:miter lim="800000"/>
            <a:headEnd/>
            <a:tailEnd/>
          </a:ln>
        </xdr:spPr>
      </xdr:sp>
      <xdr:sp macro="" textlink="">
        <xdr:nvSpPr>
          <xdr:cNvPr id="5" name="Text Box 93">
            <a:extLst>
              <a:ext uri="{FF2B5EF4-FFF2-40B4-BE49-F238E27FC236}">
                <a16:creationId xmlns="" xmlns:a16="http://schemas.microsoft.com/office/drawing/2014/main" id="{00000000-0008-0000-0600-000005000000}"/>
              </a:ext>
            </a:extLst>
          </xdr:cNvPr>
          <xdr:cNvSpPr txBox="1">
            <a:spLocks noChangeArrowheads="1"/>
          </xdr:cNvSpPr>
        </xdr:nvSpPr>
        <xdr:spPr bwMode="auto">
          <a:xfrm>
            <a:off x="119" y="1025"/>
            <a:ext cx="80" cy="33"/>
          </a:xfrm>
          <a:prstGeom prst="rect">
            <a:avLst/>
          </a:prstGeom>
          <a:solidFill>
            <a:srgbClr val="FFFFFF"/>
          </a:solidFill>
          <a:ln w="9525">
            <a:solidFill>
              <a:srgbClr val="000000"/>
            </a:solidFill>
            <a:miter lim="800000"/>
            <a:headEnd/>
            <a:tailEnd/>
          </a:ln>
        </xdr:spPr>
      </xdr:sp>
      <xdr:sp macro="" textlink="">
        <xdr:nvSpPr>
          <xdr:cNvPr id="6" name="Text Box 94">
            <a:extLst>
              <a:ext uri="{FF2B5EF4-FFF2-40B4-BE49-F238E27FC236}">
                <a16:creationId xmlns="" xmlns:a16="http://schemas.microsoft.com/office/drawing/2014/main" id="{00000000-0008-0000-0600-000006000000}"/>
              </a:ext>
            </a:extLst>
          </xdr:cNvPr>
          <xdr:cNvSpPr txBox="1">
            <a:spLocks noChangeArrowheads="1"/>
          </xdr:cNvSpPr>
        </xdr:nvSpPr>
        <xdr:spPr bwMode="auto">
          <a:xfrm>
            <a:off x="235" y="1025"/>
            <a:ext cx="80" cy="33"/>
          </a:xfrm>
          <a:prstGeom prst="rect">
            <a:avLst/>
          </a:prstGeom>
          <a:solidFill>
            <a:srgbClr val="FFFFFF"/>
          </a:solidFill>
          <a:ln w="9525">
            <a:solidFill>
              <a:srgbClr val="000000"/>
            </a:solidFill>
            <a:miter lim="800000"/>
            <a:headEnd/>
            <a:tailEnd/>
          </a:ln>
        </xdr:spPr>
      </xdr:sp>
      <xdr:sp macro="" textlink="">
        <xdr:nvSpPr>
          <xdr:cNvPr id="7" name="Text Box 95">
            <a:extLst>
              <a:ext uri="{FF2B5EF4-FFF2-40B4-BE49-F238E27FC236}">
                <a16:creationId xmlns="" xmlns:a16="http://schemas.microsoft.com/office/drawing/2014/main" id="{00000000-0008-0000-0600-000007000000}"/>
              </a:ext>
            </a:extLst>
          </xdr:cNvPr>
          <xdr:cNvSpPr txBox="1">
            <a:spLocks noChangeArrowheads="1"/>
          </xdr:cNvSpPr>
        </xdr:nvSpPr>
        <xdr:spPr bwMode="auto">
          <a:xfrm>
            <a:off x="349" y="1025"/>
            <a:ext cx="80" cy="33"/>
          </a:xfrm>
          <a:prstGeom prst="rect">
            <a:avLst/>
          </a:prstGeom>
          <a:solidFill>
            <a:srgbClr val="FFFFFF"/>
          </a:solidFill>
          <a:ln w="9525">
            <a:solidFill>
              <a:srgbClr val="000000"/>
            </a:solidFill>
            <a:miter lim="800000"/>
            <a:headEnd/>
            <a:tailEnd/>
          </a:ln>
        </xdr:spPr>
      </xdr:sp>
      <xdr:sp macro="" textlink="">
        <xdr:nvSpPr>
          <xdr:cNvPr id="8" name="Text Box 96">
            <a:extLst>
              <a:ext uri="{FF2B5EF4-FFF2-40B4-BE49-F238E27FC236}">
                <a16:creationId xmlns="" xmlns:a16="http://schemas.microsoft.com/office/drawing/2014/main" id="{00000000-0008-0000-0600-000008000000}"/>
              </a:ext>
            </a:extLst>
          </xdr:cNvPr>
          <xdr:cNvSpPr txBox="1">
            <a:spLocks noChangeArrowheads="1"/>
          </xdr:cNvSpPr>
        </xdr:nvSpPr>
        <xdr:spPr bwMode="auto">
          <a:xfrm>
            <a:off x="465" y="1025"/>
            <a:ext cx="80" cy="33"/>
          </a:xfrm>
          <a:prstGeom prst="rect">
            <a:avLst/>
          </a:prstGeom>
          <a:solidFill>
            <a:srgbClr val="FFFFFF"/>
          </a:solidFill>
          <a:ln w="9525">
            <a:solidFill>
              <a:srgbClr val="000000"/>
            </a:solidFill>
            <a:miter lim="800000"/>
            <a:headEnd/>
            <a:tailEnd/>
          </a:ln>
        </xdr:spPr>
      </xdr:sp>
      <xdr:sp macro="" textlink="">
        <xdr:nvSpPr>
          <xdr:cNvPr id="9" name="Text Box 97">
            <a:extLst>
              <a:ext uri="{FF2B5EF4-FFF2-40B4-BE49-F238E27FC236}">
                <a16:creationId xmlns="" xmlns:a16="http://schemas.microsoft.com/office/drawing/2014/main" id="{00000000-0008-0000-0600-000009000000}"/>
              </a:ext>
            </a:extLst>
          </xdr:cNvPr>
          <xdr:cNvSpPr txBox="1">
            <a:spLocks noChangeArrowheads="1"/>
          </xdr:cNvSpPr>
        </xdr:nvSpPr>
        <xdr:spPr bwMode="auto">
          <a:xfrm>
            <a:off x="583" y="1025"/>
            <a:ext cx="80" cy="33"/>
          </a:xfrm>
          <a:prstGeom prst="rect">
            <a:avLst/>
          </a:prstGeom>
          <a:solidFill>
            <a:srgbClr val="FFFFFF"/>
          </a:solidFill>
          <a:ln w="9525">
            <a:solidFill>
              <a:srgbClr val="000000"/>
            </a:solidFill>
            <a:miter lim="800000"/>
            <a:headEnd/>
            <a:tailEnd/>
          </a:ln>
        </xdr:spPr>
      </xdr:sp>
      <xdr:sp macro="" textlink="">
        <xdr:nvSpPr>
          <xdr:cNvPr id="10" name="Text Box 98">
            <a:extLst>
              <a:ext uri="{FF2B5EF4-FFF2-40B4-BE49-F238E27FC236}">
                <a16:creationId xmlns="" xmlns:a16="http://schemas.microsoft.com/office/drawing/2014/main" id="{00000000-0008-0000-0600-00000A000000}"/>
              </a:ext>
            </a:extLst>
          </xdr:cNvPr>
          <xdr:cNvSpPr txBox="1">
            <a:spLocks noChangeArrowheads="1"/>
          </xdr:cNvSpPr>
        </xdr:nvSpPr>
        <xdr:spPr bwMode="auto">
          <a:xfrm>
            <a:off x="1" y="1059"/>
            <a:ext cx="81" cy="1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ZA" sz="700" b="0" i="0" strike="noStrike">
                <a:solidFill>
                  <a:srgbClr val="000000"/>
                </a:solidFill>
                <a:latin typeface="Arial"/>
                <a:cs typeface="Arial"/>
              </a:rPr>
              <a:t>Contractor</a:t>
            </a:r>
          </a:p>
        </xdr:txBody>
      </xdr:sp>
      <xdr:sp macro="" textlink="">
        <xdr:nvSpPr>
          <xdr:cNvPr id="11" name="Text Box 99">
            <a:extLst>
              <a:ext uri="{FF2B5EF4-FFF2-40B4-BE49-F238E27FC236}">
                <a16:creationId xmlns="" xmlns:a16="http://schemas.microsoft.com/office/drawing/2014/main" id="{00000000-0008-0000-0600-00000B000000}"/>
              </a:ext>
            </a:extLst>
          </xdr:cNvPr>
          <xdr:cNvSpPr txBox="1">
            <a:spLocks noChangeArrowheads="1"/>
          </xdr:cNvSpPr>
        </xdr:nvSpPr>
        <xdr:spPr bwMode="auto">
          <a:xfrm>
            <a:off x="583" y="1059"/>
            <a:ext cx="81" cy="1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ZA" sz="700" b="0" i="0" strike="noStrike">
                <a:solidFill>
                  <a:srgbClr val="000000"/>
                </a:solidFill>
                <a:latin typeface="Arial"/>
                <a:cs typeface="Arial"/>
              </a:rPr>
              <a:t>Witness 2</a:t>
            </a:r>
          </a:p>
        </xdr:txBody>
      </xdr:sp>
      <xdr:sp macro="" textlink="">
        <xdr:nvSpPr>
          <xdr:cNvPr id="12" name="Text Box 100">
            <a:extLst>
              <a:ext uri="{FF2B5EF4-FFF2-40B4-BE49-F238E27FC236}">
                <a16:creationId xmlns="" xmlns:a16="http://schemas.microsoft.com/office/drawing/2014/main" id="{00000000-0008-0000-0600-00000C000000}"/>
              </a:ext>
            </a:extLst>
          </xdr:cNvPr>
          <xdr:cNvSpPr txBox="1">
            <a:spLocks noChangeArrowheads="1"/>
          </xdr:cNvSpPr>
        </xdr:nvSpPr>
        <xdr:spPr bwMode="auto">
          <a:xfrm>
            <a:off x="466" y="1059"/>
            <a:ext cx="81" cy="1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ZA" sz="700" b="0" i="0" strike="noStrike">
                <a:solidFill>
                  <a:srgbClr val="000000"/>
                </a:solidFill>
                <a:latin typeface="Arial"/>
                <a:cs typeface="Arial"/>
              </a:rPr>
              <a:t>Witness 1</a:t>
            </a:r>
          </a:p>
        </xdr:txBody>
      </xdr:sp>
      <xdr:sp macro="" textlink="">
        <xdr:nvSpPr>
          <xdr:cNvPr id="13" name="Text Box 101">
            <a:extLst>
              <a:ext uri="{FF2B5EF4-FFF2-40B4-BE49-F238E27FC236}">
                <a16:creationId xmlns="" xmlns:a16="http://schemas.microsoft.com/office/drawing/2014/main" id="{00000000-0008-0000-0600-00000D000000}"/>
              </a:ext>
            </a:extLst>
          </xdr:cNvPr>
          <xdr:cNvSpPr txBox="1">
            <a:spLocks noChangeArrowheads="1"/>
          </xdr:cNvSpPr>
        </xdr:nvSpPr>
        <xdr:spPr bwMode="auto">
          <a:xfrm>
            <a:off x="348" y="1059"/>
            <a:ext cx="83" cy="1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ZA" sz="700" b="0" i="0" strike="noStrike">
                <a:solidFill>
                  <a:srgbClr val="000000"/>
                </a:solidFill>
                <a:latin typeface="Arial"/>
                <a:cs typeface="Arial"/>
              </a:rPr>
              <a:t>Employer</a:t>
            </a:r>
          </a:p>
        </xdr:txBody>
      </xdr:sp>
      <xdr:sp macro="" textlink="">
        <xdr:nvSpPr>
          <xdr:cNvPr id="14" name="Text Box 102">
            <a:extLst>
              <a:ext uri="{FF2B5EF4-FFF2-40B4-BE49-F238E27FC236}">
                <a16:creationId xmlns="" xmlns:a16="http://schemas.microsoft.com/office/drawing/2014/main" id="{00000000-0008-0000-0600-00000E000000}"/>
              </a:ext>
            </a:extLst>
          </xdr:cNvPr>
          <xdr:cNvSpPr txBox="1">
            <a:spLocks noChangeArrowheads="1"/>
          </xdr:cNvSpPr>
        </xdr:nvSpPr>
        <xdr:spPr bwMode="auto">
          <a:xfrm>
            <a:off x="120" y="1059"/>
            <a:ext cx="81" cy="1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ZA" sz="700" b="0" i="0" strike="noStrike">
                <a:solidFill>
                  <a:srgbClr val="000000"/>
                </a:solidFill>
                <a:latin typeface="Arial"/>
                <a:cs typeface="Arial"/>
              </a:rPr>
              <a:t>Witness 1</a:t>
            </a:r>
          </a:p>
        </xdr:txBody>
      </xdr:sp>
      <xdr:sp macro="" textlink="">
        <xdr:nvSpPr>
          <xdr:cNvPr id="15" name="Text Box 103">
            <a:extLst>
              <a:ext uri="{FF2B5EF4-FFF2-40B4-BE49-F238E27FC236}">
                <a16:creationId xmlns="" xmlns:a16="http://schemas.microsoft.com/office/drawing/2014/main" id="{00000000-0008-0000-0600-00000F000000}"/>
              </a:ext>
            </a:extLst>
          </xdr:cNvPr>
          <xdr:cNvSpPr txBox="1">
            <a:spLocks noChangeArrowheads="1"/>
          </xdr:cNvSpPr>
        </xdr:nvSpPr>
        <xdr:spPr bwMode="auto">
          <a:xfrm>
            <a:off x="236" y="1059"/>
            <a:ext cx="83" cy="12"/>
          </a:xfrm>
          <a:prstGeom prst="rect">
            <a:avLst/>
          </a:prstGeom>
          <a:noFill/>
          <a:ln w="9525">
            <a:noFill/>
            <a:miter lim="800000"/>
            <a:headEnd/>
            <a:tailEnd/>
          </a:ln>
        </xdr:spPr>
        <xdr:txBody>
          <a:bodyPr vertOverflow="clip" wrap="square" lIns="27432" tIns="18288" rIns="27432" bIns="0" anchor="t" upright="1"/>
          <a:lstStyle/>
          <a:p>
            <a:pPr algn="ctr" rtl="0">
              <a:defRPr sz="1000"/>
            </a:pPr>
            <a:r>
              <a:rPr lang="en-ZA" sz="700" b="0" i="0" strike="noStrike">
                <a:solidFill>
                  <a:srgbClr val="000000"/>
                </a:solidFill>
                <a:latin typeface="Arial"/>
                <a:cs typeface="Arial"/>
              </a:rPr>
              <a:t>Witness 2</a:t>
            </a:r>
          </a:p>
        </xdr:txBody>
      </xdr:sp>
      <xdr:sp macro="" textlink="">
        <xdr:nvSpPr>
          <xdr:cNvPr id="16" name="Line 104">
            <a:extLst>
              <a:ext uri="{FF2B5EF4-FFF2-40B4-BE49-F238E27FC236}">
                <a16:creationId xmlns="" xmlns:a16="http://schemas.microsoft.com/office/drawing/2014/main" id="{00000000-0008-0000-0600-000010000000}"/>
              </a:ext>
            </a:extLst>
          </xdr:cNvPr>
          <xdr:cNvSpPr>
            <a:spLocks noChangeShapeType="1"/>
          </xdr:cNvSpPr>
        </xdr:nvSpPr>
        <xdr:spPr bwMode="auto">
          <a:xfrm>
            <a:off x="2" y="1011"/>
            <a:ext cx="663" cy="0"/>
          </a:xfrm>
          <a:prstGeom prst="line">
            <a:avLst/>
          </a:prstGeom>
          <a:noFill/>
          <a:ln w="9525">
            <a:solidFill>
              <a:srgbClr val="000000"/>
            </a:solidFill>
            <a:round/>
            <a:headEnd/>
            <a:tailEnd/>
          </a:ln>
        </xdr:spPr>
      </xdr:sp>
    </xdr:grpSp>
    <xdr:clientData/>
  </xdr:twoCellAnchor>
  <xdr:twoCellAnchor editAs="oneCell">
    <xdr:from>
      <xdr:col>7</xdr:col>
      <xdr:colOff>476250</xdr:colOff>
      <xdr:row>0</xdr:row>
      <xdr:rowOff>40822</xdr:rowOff>
    </xdr:from>
    <xdr:to>
      <xdr:col>7</xdr:col>
      <xdr:colOff>933490</xdr:colOff>
      <xdr:row>2</xdr:row>
      <xdr:rowOff>161378</xdr:rowOff>
    </xdr:to>
    <xdr:pic>
      <xdr:nvPicPr>
        <xdr:cNvPr id="17" name="Picture 16">
          <a:extLst>
            <a:ext uri="{FF2B5EF4-FFF2-40B4-BE49-F238E27FC236}">
              <a16:creationId xmlns="" xmlns:a16="http://schemas.microsoft.com/office/drawing/2014/main" id="{00000000-0008-0000-0600-000011000000}"/>
            </a:ext>
          </a:extLst>
        </xdr:cNvPr>
        <xdr:cNvPicPr>
          <a:picLocks noChangeAspect="1"/>
        </xdr:cNvPicPr>
      </xdr:nvPicPr>
      <xdr:blipFill>
        <a:blip xmlns:r="http://schemas.openxmlformats.org/officeDocument/2006/relationships" r:embed="rId1"/>
        <a:stretch>
          <a:fillRect/>
        </a:stretch>
      </xdr:blipFill>
      <xdr:spPr>
        <a:xfrm>
          <a:off x="6858000" y="40822"/>
          <a:ext cx="457240" cy="501556"/>
        </a:xfrm>
        <a:prstGeom prst="rect">
          <a:avLst/>
        </a:prstGeom>
      </xdr:spPr>
    </xdr:pic>
    <xdr:clientData/>
  </xdr:twoCellAnchor>
  <xdr:oneCellAnchor>
    <xdr:from>
      <xdr:col>2</xdr:col>
      <xdr:colOff>1323974</xdr:colOff>
      <xdr:row>24</xdr:row>
      <xdr:rowOff>28574</xdr:rowOff>
    </xdr:from>
    <xdr:ext cx="2276476" cy="718530"/>
    <xdr:sp macro="" textlink="">
      <xdr:nvSpPr>
        <xdr:cNvPr id="18" name="TextBox 17">
          <a:extLst>
            <a:ext uri="{FF2B5EF4-FFF2-40B4-BE49-F238E27FC236}">
              <a16:creationId xmlns="" xmlns:a16="http://schemas.microsoft.com/office/drawing/2014/main" id="{00000000-0008-0000-0600-000012000000}"/>
            </a:ext>
          </a:extLst>
        </xdr:cNvPr>
        <xdr:cNvSpPr txBox="1"/>
      </xdr:nvSpPr>
      <xdr:spPr>
        <a:xfrm>
          <a:off x="2266949" y="3962399"/>
          <a:ext cx="2276476" cy="718530"/>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en-ZA" sz="2000" b="1"/>
            <a:t>PORTION</a:t>
          </a:r>
          <a:r>
            <a:rPr lang="en-ZA" sz="2000" b="1" baseline="0"/>
            <a:t> 2</a:t>
          </a:r>
        </a:p>
        <a:p>
          <a:pPr algn="ctr"/>
          <a:r>
            <a:rPr lang="en-ZA" sz="2000" b="1" baseline="0"/>
            <a:t>INTERNAL</a:t>
          </a:r>
          <a:endParaRPr lang="en-ZA" sz="2000" b="1"/>
        </a:p>
      </xdr:txBody>
    </xdr:sp>
    <xdr:clientData/>
  </xdr:oneCellAnchor>
</xdr:wsDr>
</file>

<file path=xl/drawings/drawing8.xml><?xml version="1.0" encoding="utf-8"?>
<xdr:wsDr xmlns:xdr="http://schemas.openxmlformats.org/drawingml/2006/spreadsheetDrawing" xmlns:a="http://schemas.openxmlformats.org/drawingml/2006/main">
  <xdr:twoCellAnchor editAs="oneCell">
    <xdr:from>
      <xdr:col>10</xdr:col>
      <xdr:colOff>323850</xdr:colOff>
      <xdr:row>0</xdr:row>
      <xdr:rowOff>38100</xdr:rowOff>
    </xdr:from>
    <xdr:to>
      <xdr:col>10</xdr:col>
      <xdr:colOff>781090</xdr:colOff>
      <xdr:row>3</xdr:row>
      <xdr:rowOff>57963</xdr:rowOff>
    </xdr:to>
    <xdr:pic>
      <xdr:nvPicPr>
        <xdr:cNvPr id="2" name="Picture 1">
          <a:extLst>
            <a:ext uri="{FF2B5EF4-FFF2-40B4-BE49-F238E27FC236}">
              <a16:creationId xmlns=""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6000750" y="38100"/>
          <a:ext cx="457240" cy="591363"/>
        </a:xfrm>
        <a:prstGeom prst="rect">
          <a:avLst/>
        </a:prstGeom>
      </xdr:spPr>
    </xdr:pic>
    <xdr:clientData/>
  </xdr:twoCellAnchor>
  <xdr:twoCellAnchor editAs="oneCell">
    <xdr:from>
      <xdr:col>10</xdr:col>
      <xdr:colOff>323850</xdr:colOff>
      <xdr:row>0</xdr:row>
      <xdr:rowOff>38100</xdr:rowOff>
    </xdr:from>
    <xdr:to>
      <xdr:col>10</xdr:col>
      <xdr:colOff>781090</xdr:colOff>
      <xdr:row>3</xdr:row>
      <xdr:rowOff>57963</xdr:rowOff>
    </xdr:to>
    <xdr:pic>
      <xdr:nvPicPr>
        <xdr:cNvPr id="3" name="Picture 2">
          <a:extLst>
            <a:ext uri="{FF2B5EF4-FFF2-40B4-BE49-F238E27FC236}">
              <a16:creationId xmlns=""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a:off x="7467600" y="38100"/>
          <a:ext cx="457240" cy="505638"/>
        </a:xfrm>
        <a:prstGeom prst="rect">
          <a:avLst/>
        </a:prstGeom>
      </xdr:spPr>
    </xdr:pic>
    <xdr:clientData/>
  </xdr:twoCellAnchor>
  <xdr:twoCellAnchor editAs="oneCell">
    <xdr:from>
      <xdr:col>10</xdr:col>
      <xdr:colOff>333375</xdr:colOff>
      <xdr:row>0</xdr:row>
      <xdr:rowOff>28575</xdr:rowOff>
    </xdr:from>
    <xdr:to>
      <xdr:col>10</xdr:col>
      <xdr:colOff>790615</xdr:colOff>
      <xdr:row>3</xdr:row>
      <xdr:rowOff>48438</xdr:rowOff>
    </xdr:to>
    <xdr:pic>
      <xdr:nvPicPr>
        <xdr:cNvPr id="4" name="Picture 3">
          <a:extLst>
            <a:ext uri="{FF2B5EF4-FFF2-40B4-BE49-F238E27FC236}">
              <a16:creationId xmlns="" xmlns:a16="http://schemas.microsoft.com/office/drawing/2014/main" id="{00000000-0008-0000-0700-000004000000}"/>
            </a:ext>
          </a:extLst>
        </xdr:cNvPr>
        <xdr:cNvPicPr>
          <a:picLocks noChangeAspect="1"/>
        </xdr:cNvPicPr>
      </xdr:nvPicPr>
      <xdr:blipFill>
        <a:blip xmlns:r="http://schemas.openxmlformats.org/officeDocument/2006/relationships" r:embed="rId1"/>
        <a:stretch>
          <a:fillRect/>
        </a:stretch>
      </xdr:blipFill>
      <xdr:spPr>
        <a:xfrm>
          <a:off x="7477125" y="28575"/>
          <a:ext cx="457240" cy="505638"/>
        </a:xfrm>
        <a:prstGeom prst="rect">
          <a:avLst/>
        </a:prstGeom>
      </xdr:spPr>
    </xdr:pic>
    <xdr:clientData/>
  </xdr:twoCellAnchor>
  <xdr:twoCellAnchor editAs="oneCell">
    <xdr:from>
      <xdr:col>10</xdr:col>
      <xdr:colOff>323850</xdr:colOff>
      <xdr:row>0</xdr:row>
      <xdr:rowOff>38100</xdr:rowOff>
    </xdr:from>
    <xdr:to>
      <xdr:col>10</xdr:col>
      <xdr:colOff>781090</xdr:colOff>
      <xdr:row>3</xdr:row>
      <xdr:rowOff>143688</xdr:rowOff>
    </xdr:to>
    <xdr:pic>
      <xdr:nvPicPr>
        <xdr:cNvPr id="5" name="Picture 4">
          <a:extLst>
            <a:ext uri="{FF2B5EF4-FFF2-40B4-BE49-F238E27FC236}">
              <a16:creationId xmlns="" xmlns:a16="http://schemas.microsoft.com/office/drawing/2014/main" id="{00000000-0008-0000-0700-000005000000}"/>
            </a:ext>
          </a:extLst>
        </xdr:cNvPr>
        <xdr:cNvPicPr>
          <a:picLocks noChangeAspect="1"/>
        </xdr:cNvPicPr>
      </xdr:nvPicPr>
      <xdr:blipFill>
        <a:blip xmlns:r="http://schemas.openxmlformats.org/officeDocument/2006/relationships" r:embed="rId1"/>
        <a:stretch>
          <a:fillRect/>
        </a:stretch>
      </xdr:blipFill>
      <xdr:spPr>
        <a:xfrm>
          <a:off x="7467600" y="38100"/>
          <a:ext cx="457240" cy="591363"/>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10</xdr:col>
      <xdr:colOff>333375</xdr:colOff>
      <xdr:row>0</xdr:row>
      <xdr:rowOff>28575</xdr:rowOff>
    </xdr:from>
    <xdr:to>
      <xdr:col>10</xdr:col>
      <xdr:colOff>790615</xdr:colOff>
      <xdr:row>2</xdr:row>
      <xdr:rowOff>153213</xdr:rowOff>
    </xdr:to>
    <xdr:pic>
      <xdr:nvPicPr>
        <xdr:cNvPr id="2" name="Picture 1">
          <a:extLst>
            <a:ext uri="{FF2B5EF4-FFF2-40B4-BE49-F238E27FC236}">
              <a16:creationId xmlns=""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010275" y="28575"/>
          <a:ext cx="457240" cy="505638"/>
        </a:xfrm>
        <a:prstGeom prst="rect">
          <a:avLst/>
        </a:prstGeom>
      </xdr:spPr>
    </xdr:pic>
    <xdr:clientData/>
  </xdr:twoCellAnchor>
  <xdr:twoCellAnchor editAs="oneCell">
    <xdr:from>
      <xdr:col>10</xdr:col>
      <xdr:colOff>323850</xdr:colOff>
      <xdr:row>0</xdr:row>
      <xdr:rowOff>38100</xdr:rowOff>
    </xdr:from>
    <xdr:to>
      <xdr:col>10</xdr:col>
      <xdr:colOff>781090</xdr:colOff>
      <xdr:row>3</xdr:row>
      <xdr:rowOff>57963</xdr:rowOff>
    </xdr:to>
    <xdr:pic>
      <xdr:nvPicPr>
        <xdr:cNvPr id="3" name="Picture 2">
          <a:extLst>
            <a:ext uri="{FF2B5EF4-FFF2-40B4-BE49-F238E27FC236}">
              <a16:creationId xmlns="" xmlns:a16="http://schemas.microsoft.com/office/drawing/2014/main" id="{00000000-0008-0000-0800-000003000000}"/>
            </a:ext>
          </a:extLst>
        </xdr:cNvPr>
        <xdr:cNvPicPr>
          <a:picLocks noChangeAspect="1"/>
        </xdr:cNvPicPr>
      </xdr:nvPicPr>
      <xdr:blipFill>
        <a:blip xmlns:r="http://schemas.openxmlformats.org/officeDocument/2006/relationships" r:embed="rId1"/>
        <a:stretch>
          <a:fillRect/>
        </a:stretch>
      </xdr:blipFill>
      <xdr:spPr>
        <a:xfrm>
          <a:off x="6000750" y="38100"/>
          <a:ext cx="457240" cy="591363"/>
        </a:xfrm>
        <a:prstGeom prst="rect">
          <a:avLst/>
        </a:prstGeom>
      </xdr:spPr>
    </xdr:pic>
    <xdr:clientData/>
  </xdr:twoCellAnchor>
  <xdr:twoCellAnchor editAs="oneCell">
    <xdr:from>
      <xdr:col>10</xdr:col>
      <xdr:colOff>333375</xdr:colOff>
      <xdr:row>0</xdr:row>
      <xdr:rowOff>28575</xdr:rowOff>
    </xdr:from>
    <xdr:to>
      <xdr:col>10</xdr:col>
      <xdr:colOff>790615</xdr:colOff>
      <xdr:row>2</xdr:row>
      <xdr:rowOff>153213</xdr:rowOff>
    </xdr:to>
    <xdr:pic>
      <xdr:nvPicPr>
        <xdr:cNvPr id="4" name="Picture 3">
          <a:extLst>
            <a:ext uri="{FF2B5EF4-FFF2-40B4-BE49-F238E27FC236}">
              <a16:creationId xmlns="" xmlns:a16="http://schemas.microsoft.com/office/drawing/2014/main" id="{00000000-0008-0000-0800-000004000000}"/>
            </a:ext>
          </a:extLst>
        </xdr:cNvPr>
        <xdr:cNvPicPr>
          <a:picLocks noChangeAspect="1"/>
        </xdr:cNvPicPr>
      </xdr:nvPicPr>
      <xdr:blipFill>
        <a:blip xmlns:r="http://schemas.openxmlformats.org/officeDocument/2006/relationships" r:embed="rId1"/>
        <a:stretch>
          <a:fillRect/>
        </a:stretch>
      </xdr:blipFill>
      <xdr:spPr>
        <a:xfrm>
          <a:off x="7477125" y="28575"/>
          <a:ext cx="457240" cy="448488"/>
        </a:xfrm>
        <a:prstGeom prst="rect">
          <a:avLst/>
        </a:prstGeom>
      </xdr:spPr>
    </xdr:pic>
    <xdr:clientData/>
  </xdr:twoCellAnchor>
  <xdr:twoCellAnchor editAs="oneCell">
    <xdr:from>
      <xdr:col>10</xdr:col>
      <xdr:colOff>323850</xdr:colOff>
      <xdr:row>0</xdr:row>
      <xdr:rowOff>38100</xdr:rowOff>
    </xdr:from>
    <xdr:to>
      <xdr:col>10</xdr:col>
      <xdr:colOff>781090</xdr:colOff>
      <xdr:row>3</xdr:row>
      <xdr:rowOff>57963</xdr:rowOff>
    </xdr:to>
    <xdr:pic>
      <xdr:nvPicPr>
        <xdr:cNvPr id="5" name="Picture 4">
          <a:extLst>
            <a:ext uri="{FF2B5EF4-FFF2-40B4-BE49-F238E27FC236}">
              <a16:creationId xmlns="" xmlns:a16="http://schemas.microsoft.com/office/drawing/2014/main" id="{00000000-0008-0000-0800-000005000000}"/>
            </a:ext>
          </a:extLst>
        </xdr:cNvPr>
        <xdr:cNvPicPr>
          <a:picLocks noChangeAspect="1"/>
        </xdr:cNvPicPr>
      </xdr:nvPicPr>
      <xdr:blipFill>
        <a:blip xmlns:r="http://schemas.openxmlformats.org/officeDocument/2006/relationships" r:embed="rId1"/>
        <a:stretch>
          <a:fillRect/>
        </a:stretch>
      </xdr:blipFill>
      <xdr:spPr>
        <a:xfrm>
          <a:off x="7467600" y="38100"/>
          <a:ext cx="457240" cy="505638"/>
        </a:xfrm>
        <a:prstGeom prst="rect">
          <a:avLst/>
        </a:prstGeom>
      </xdr:spPr>
    </xdr:pic>
    <xdr:clientData/>
  </xdr:twoCellAnchor>
  <xdr:twoCellAnchor editAs="oneCell">
    <xdr:from>
      <xdr:col>10</xdr:col>
      <xdr:colOff>323850</xdr:colOff>
      <xdr:row>0</xdr:row>
      <xdr:rowOff>38100</xdr:rowOff>
    </xdr:from>
    <xdr:to>
      <xdr:col>10</xdr:col>
      <xdr:colOff>781090</xdr:colOff>
      <xdr:row>3</xdr:row>
      <xdr:rowOff>57963</xdr:rowOff>
    </xdr:to>
    <xdr:pic>
      <xdr:nvPicPr>
        <xdr:cNvPr id="6" name="Picture 5">
          <a:extLst>
            <a:ext uri="{FF2B5EF4-FFF2-40B4-BE49-F238E27FC236}">
              <a16:creationId xmlns="" xmlns:a16="http://schemas.microsoft.com/office/drawing/2014/main" id="{00000000-0008-0000-0800-000006000000}"/>
            </a:ext>
          </a:extLst>
        </xdr:cNvPr>
        <xdr:cNvPicPr>
          <a:picLocks noChangeAspect="1"/>
        </xdr:cNvPicPr>
      </xdr:nvPicPr>
      <xdr:blipFill>
        <a:blip xmlns:r="http://schemas.openxmlformats.org/officeDocument/2006/relationships" r:embed="rId1"/>
        <a:stretch>
          <a:fillRect/>
        </a:stretch>
      </xdr:blipFill>
      <xdr:spPr>
        <a:xfrm>
          <a:off x="7467600" y="38100"/>
          <a:ext cx="457240" cy="505638"/>
        </a:xfrm>
        <a:prstGeom prst="rect">
          <a:avLst/>
        </a:prstGeom>
      </xdr:spPr>
    </xdr:pic>
    <xdr:clientData/>
  </xdr:twoCellAnchor>
  <xdr:twoCellAnchor editAs="oneCell">
    <xdr:from>
      <xdr:col>10</xdr:col>
      <xdr:colOff>333375</xdr:colOff>
      <xdr:row>0</xdr:row>
      <xdr:rowOff>28575</xdr:rowOff>
    </xdr:from>
    <xdr:to>
      <xdr:col>10</xdr:col>
      <xdr:colOff>790615</xdr:colOff>
      <xdr:row>3</xdr:row>
      <xdr:rowOff>48438</xdr:rowOff>
    </xdr:to>
    <xdr:pic>
      <xdr:nvPicPr>
        <xdr:cNvPr id="7" name="Picture 6">
          <a:extLst>
            <a:ext uri="{FF2B5EF4-FFF2-40B4-BE49-F238E27FC236}">
              <a16:creationId xmlns="" xmlns:a16="http://schemas.microsoft.com/office/drawing/2014/main" id="{00000000-0008-0000-0800-000007000000}"/>
            </a:ext>
          </a:extLst>
        </xdr:cNvPr>
        <xdr:cNvPicPr>
          <a:picLocks noChangeAspect="1"/>
        </xdr:cNvPicPr>
      </xdr:nvPicPr>
      <xdr:blipFill>
        <a:blip xmlns:r="http://schemas.openxmlformats.org/officeDocument/2006/relationships" r:embed="rId1"/>
        <a:stretch>
          <a:fillRect/>
        </a:stretch>
      </xdr:blipFill>
      <xdr:spPr>
        <a:xfrm>
          <a:off x="7477125" y="28575"/>
          <a:ext cx="457240" cy="505638"/>
        </a:xfrm>
        <a:prstGeom prst="rect">
          <a:avLst/>
        </a:prstGeom>
      </xdr:spPr>
    </xdr:pic>
    <xdr:clientData/>
  </xdr:twoCellAnchor>
  <xdr:twoCellAnchor editAs="oneCell">
    <xdr:from>
      <xdr:col>10</xdr:col>
      <xdr:colOff>323850</xdr:colOff>
      <xdr:row>0</xdr:row>
      <xdr:rowOff>38100</xdr:rowOff>
    </xdr:from>
    <xdr:to>
      <xdr:col>10</xdr:col>
      <xdr:colOff>781090</xdr:colOff>
      <xdr:row>3</xdr:row>
      <xdr:rowOff>143688</xdr:rowOff>
    </xdr:to>
    <xdr:pic>
      <xdr:nvPicPr>
        <xdr:cNvPr id="8" name="Picture 7">
          <a:extLst>
            <a:ext uri="{FF2B5EF4-FFF2-40B4-BE49-F238E27FC236}">
              <a16:creationId xmlns="" xmlns:a16="http://schemas.microsoft.com/office/drawing/2014/main" id="{00000000-0008-0000-0800-000008000000}"/>
            </a:ext>
          </a:extLst>
        </xdr:cNvPr>
        <xdr:cNvPicPr>
          <a:picLocks noChangeAspect="1"/>
        </xdr:cNvPicPr>
      </xdr:nvPicPr>
      <xdr:blipFill>
        <a:blip xmlns:r="http://schemas.openxmlformats.org/officeDocument/2006/relationships" r:embed="rId1"/>
        <a:stretch>
          <a:fillRect/>
        </a:stretch>
      </xdr:blipFill>
      <xdr:spPr>
        <a:xfrm>
          <a:off x="7467600" y="38100"/>
          <a:ext cx="457240" cy="5913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tabSelected="1" view="pageBreakPreview" zoomScale="130" zoomScaleNormal="100" zoomScaleSheetLayoutView="130" workbookViewId="0">
      <selection sqref="A1:C4"/>
    </sheetView>
  </sheetViews>
  <sheetFormatPr defaultRowHeight="12.75" x14ac:dyDescent="0.2"/>
  <cols>
    <col min="1" max="1" width="18" style="246" customWidth="1"/>
    <col min="2" max="2" width="55.85546875" style="248" customWidth="1"/>
    <col min="3" max="3" width="21.7109375" style="248" customWidth="1"/>
    <col min="4" max="4" width="9.140625" style="248"/>
    <col min="5" max="5" width="11" style="248" customWidth="1"/>
    <col min="6" max="6" width="12.42578125" style="248" customWidth="1"/>
    <col min="7" max="7" width="30.7109375" style="248" customWidth="1"/>
    <col min="8" max="16384" width="9.140625" style="248"/>
  </cols>
  <sheetData>
    <row r="1" spans="1:8" s="245" customFormat="1" x14ac:dyDescent="0.2">
      <c r="A1" s="474" t="s">
        <v>0</v>
      </c>
      <c r="B1" s="475"/>
      <c r="C1" s="476"/>
      <c r="D1" s="212"/>
      <c r="E1" s="213"/>
      <c r="F1" s="213"/>
      <c r="G1" s="213"/>
      <c r="H1" s="213"/>
    </row>
    <row r="2" spans="1:8" s="245" customFormat="1" x14ac:dyDescent="0.2">
      <c r="A2" s="477"/>
      <c r="B2" s="478"/>
      <c r="C2" s="479"/>
      <c r="D2" s="212"/>
      <c r="E2" s="213"/>
      <c r="F2" s="213"/>
      <c r="G2" s="213"/>
      <c r="H2" s="213"/>
    </row>
    <row r="3" spans="1:8" s="245" customFormat="1" ht="12.75" customHeight="1" x14ac:dyDescent="0.2">
      <c r="A3" s="477"/>
      <c r="B3" s="478"/>
      <c r="C3" s="479"/>
      <c r="D3" s="212"/>
      <c r="E3" s="213"/>
      <c r="F3" s="213"/>
      <c r="G3" s="213"/>
      <c r="H3" s="213"/>
    </row>
    <row r="4" spans="1:8" s="245" customFormat="1" ht="12.75" customHeight="1" x14ac:dyDescent="0.2">
      <c r="A4" s="480"/>
      <c r="B4" s="481"/>
      <c r="C4" s="482"/>
      <c r="D4" s="212"/>
      <c r="E4" s="213"/>
      <c r="F4" s="213"/>
      <c r="G4" s="213"/>
      <c r="H4" s="213"/>
    </row>
    <row r="5" spans="1:8" s="245" customFormat="1" ht="12.75" customHeight="1" x14ac:dyDescent="0.2">
      <c r="A5" s="247"/>
      <c r="B5" s="246"/>
      <c r="C5" s="246"/>
      <c r="D5" s="244"/>
    </row>
    <row r="6" spans="1:8" ht="14.25" x14ac:dyDescent="0.2">
      <c r="A6" s="483" t="s">
        <v>1</v>
      </c>
      <c r="B6" s="483"/>
      <c r="C6" s="483"/>
    </row>
    <row r="7" spans="1:8" ht="14.25" x14ac:dyDescent="0.2">
      <c r="A7" s="473"/>
      <c r="B7" s="473"/>
      <c r="C7" s="473"/>
    </row>
    <row r="8" spans="1:8" ht="14.25" x14ac:dyDescent="0.2">
      <c r="A8" s="473" t="s">
        <v>2</v>
      </c>
      <c r="B8" s="473"/>
      <c r="C8" s="473"/>
    </row>
    <row r="9" spans="1:8" ht="14.25" x14ac:dyDescent="0.2">
      <c r="A9" s="277"/>
      <c r="B9" s="277"/>
      <c r="C9" s="277"/>
    </row>
    <row r="10" spans="1:8" ht="15" x14ac:dyDescent="0.25">
      <c r="A10" s="484" t="s">
        <v>3</v>
      </c>
      <c r="B10" s="484"/>
      <c r="C10" s="484"/>
    </row>
    <row r="11" spans="1:8" ht="14.25" x14ac:dyDescent="0.2">
      <c r="A11" s="473" t="s">
        <v>1</v>
      </c>
      <c r="B11" s="473"/>
      <c r="C11" s="473"/>
    </row>
    <row r="12" spans="1:8" x14ac:dyDescent="0.2">
      <c r="A12" s="491"/>
      <c r="B12" s="491"/>
      <c r="C12" s="491"/>
    </row>
    <row r="13" spans="1:8" ht="15.75" x14ac:dyDescent="0.25">
      <c r="A13" s="492" t="s">
        <v>4</v>
      </c>
      <c r="B13" s="492"/>
      <c r="C13" s="492"/>
    </row>
    <row r="14" spans="1:8" ht="13.5" thickBot="1" x14ac:dyDescent="0.25"/>
    <row r="15" spans="1:8" ht="13.5" thickBot="1" x14ac:dyDescent="0.25">
      <c r="A15" s="249" t="s">
        <v>5</v>
      </c>
      <c r="B15" s="250" t="s">
        <v>6</v>
      </c>
      <c r="C15" s="251" t="s">
        <v>7</v>
      </c>
      <c r="E15" s="252"/>
    </row>
    <row r="16" spans="1:8" x14ac:dyDescent="0.2">
      <c r="A16" s="253">
        <v>1</v>
      </c>
      <c r="B16" s="254" t="s">
        <v>8</v>
      </c>
      <c r="C16" s="263"/>
      <c r="E16" s="252"/>
    </row>
    <row r="17" spans="1:6" x14ac:dyDescent="0.2">
      <c r="A17" s="255">
        <v>2</v>
      </c>
      <c r="B17" s="254" t="s">
        <v>9</v>
      </c>
      <c r="C17" s="264"/>
    </row>
    <row r="18" spans="1:6" x14ac:dyDescent="0.2">
      <c r="A18" s="253">
        <v>3</v>
      </c>
      <c r="B18" s="254" t="s">
        <v>10</v>
      </c>
      <c r="C18" s="265"/>
    </row>
    <row r="19" spans="1:6" x14ac:dyDescent="0.2">
      <c r="A19" s="253">
        <v>4</v>
      </c>
      <c r="B19" s="254" t="s">
        <v>11</v>
      </c>
      <c r="C19" s="265"/>
    </row>
    <row r="20" spans="1:6" x14ac:dyDescent="0.2">
      <c r="A20" s="255">
        <v>5</v>
      </c>
      <c r="B20" s="254" t="s">
        <v>12</v>
      </c>
      <c r="C20" s="265"/>
    </row>
    <row r="21" spans="1:6" x14ac:dyDescent="0.2">
      <c r="A21" s="255">
        <v>6</v>
      </c>
      <c r="B21" s="254" t="s">
        <v>13</v>
      </c>
      <c r="C21" s="265"/>
    </row>
    <row r="22" spans="1:6" x14ac:dyDescent="0.2">
      <c r="A22" s="253">
        <v>7</v>
      </c>
      <c r="B22" s="254" t="s">
        <v>14</v>
      </c>
      <c r="C22" s="265"/>
    </row>
    <row r="23" spans="1:6" ht="13.5" thickBot="1" x14ac:dyDescent="0.25">
      <c r="A23" s="286">
        <v>8</v>
      </c>
      <c r="B23" s="284" t="s">
        <v>15</v>
      </c>
      <c r="C23" s="285"/>
    </row>
    <row r="24" spans="1:6" ht="13.5" thickBot="1" x14ac:dyDescent="0.25">
      <c r="A24" s="485" t="s">
        <v>16</v>
      </c>
      <c r="B24" s="486"/>
      <c r="C24" s="266">
        <f>SUM(C16:C22)</f>
        <v>0</v>
      </c>
      <c r="E24" s="256"/>
      <c r="F24" s="257"/>
    </row>
    <row r="25" spans="1:6" ht="13.5" thickBot="1" x14ac:dyDescent="0.25">
      <c r="A25" s="487" t="s">
        <v>17</v>
      </c>
      <c r="B25" s="488"/>
      <c r="C25" s="266">
        <f>C24*0.1</f>
        <v>0</v>
      </c>
      <c r="E25" s="256"/>
    </row>
    <row r="26" spans="1:6" ht="13.5" thickBot="1" x14ac:dyDescent="0.25">
      <c r="A26" s="485" t="s">
        <v>16</v>
      </c>
      <c r="B26" s="486"/>
      <c r="C26" s="266">
        <f>C24+C25</f>
        <v>0</v>
      </c>
      <c r="E26" s="256"/>
    </row>
    <row r="27" spans="1:6" ht="13.5" thickBot="1" x14ac:dyDescent="0.25">
      <c r="A27" s="487" t="s">
        <v>18</v>
      </c>
      <c r="B27" s="488"/>
      <c r="C27" s="267">
        <f>C26*0.1</f>
        <v>0</v>
      </c>
      <c r="E27" s="256"/>
    </row>
    <row r="28" spans="1:6" ht="13.5" thickBot="1" x14ac:dyDescent="0.25">
      <c r="A28" s="485" t="s">
        <v>19</v>
      </c>
      <c r="B28" s="486"/>
      <c r="C28" s="267">
        <f>C26+C27</f>
        <v>0</v>
      </c>
      <c r="E28" s="256"/>
    </row>
    <row r="29" spans="1:6" ht="13.5" thickBot="1" x14ac:dyDescent="0.25">
      <c r="A29" s="487" t="s">
        <v>20</v>
      </c>
      <c r="B29" s="488"/>
      <c r="C29" s="267">
        <f>C28*0.15</f>
        <v>0</v>
      </c>
      <c r="E29" s="256"/>
    </row>
    <row r="30" spans="1:6" ht="13.5" thickBot="1" x14ac:dyDescent="0.25">
      <c r="A30" s="489" t="s">
        <v>21</v>
      </c>
      <c r="B30" s="490"/>
      <c r="C30" s="268">
        <f>C28+C29</f>
        <v>0</v>
      </c>
      <c r="E30" s="256"/>
    </row>
    <row r="32" spans="1:6" ht="15" x14ac:dyDescent="0.25">
      <c r="A32" s="258" t="s">
        <v>22</v>
      </c>
    </row>
    <row r="33" spans="1:2" x14ac:dyDescent="0.2">
      <c r="A33" s="246" t="s">
        <v>23</v>
      </c>
      <c r="B33" s="259"/>
    </row>
    <row r="34" spans="1:2" x14ac:dyDescent="0.2">
      <c r="A34" s="246" t="s">
        <v>24</v>
      </c>
    </row>
    <row r="35" spans="1:2" x14ac:dyDescent="0.2">
      <c r="A35" s="246" t="s">
        <v>25</v>
      </c>
      <c r="B35" s="259"/>
    </row>
    <row r="36" spans="1:2" x14ac:dyDescent="0.2">
      <c r="A36" s="246" t="s">
        <v>26</v>
      </c>
      <c r="B36" s="260"/>
    </row>
    <row r="37" spans="1:2" x14ac:dyDescent="0.2">
      <c r="A37" s="246" t="s">
        <v>27</v>
      </c>
      <c r="B37" s="260"/>
    </row>
    <row r="38" spans="1:2" x14ac:dyDescent="0.2">
      <c r="A38" s="246" t="s">
        <v>28</v>
      </c>
      <c r="B38" s="248" t="s">
        <v>29</v>
      </c>
    </row>
    <row r="40" spans="1:2" ht="15" x14ac:dyDescent="0.25">
      <c r="A40" s="258" t="s">
        <v>30</v>
      </c>
    </row>
    <row r="41" spans="1:2" x14ac:dyDescent="0.2">
      <c r="A41" s="246" t="s">
        <v>31</v>
      </c>
      <c r="B41" s="259"/>
    </row>
    <row r="42" spans="1:2" x14ac:dyDescent="0.2">
      <c r="A42" s="246" t="s">
        <v>32</v>
      </c>
      <c r="B42" s="260"/>
    </row>
    <row r="43" spans="1:2" x14ac:dyDescent="0.2">
      <c r="A43" s="246" t="s">
        <v>33</v>
      </c>
      <c r="B43" s="260"/>
    </row>
    <row r="47" spans="1:2" ht="12.75" customHeight="1" x14ac:dyDescent="0.2"/>
    <row r="49" ht="12.75" customHeight="1" x14ac:dyDescent="0.2"/>
  </sheetData>
  <mergeCells count="15">
    <mergeCell ref="A28:B28"/>
    <mergeCell ref="A29:B29"/>
    <mergeCell ref="A30:B30"/>
    <mergeCell ref="A12:C12"/>
    <mergeCell ref="A13:C13"/>
    <mergeCell ref="A24:B24"/>
    <mergeCell ref="A25:B25"/>
    <mergeCell ref="A26:B26"/>
    <mergeCell ref="A27:B27"/>
    <mergeCell ref="A11:C11"/>
    <mergeCell ref="A1:C4"/>
    <mergeCell ref="A6:C6"/>
    <mergeCell ref="A7:C7"/>
    <mergeCell ref="A8:C8"/>
    <mergeCell ref="A10:C10"/>
  </mergeCells>
  <pageMargins left="0.7" right="0.7" top="0.75" bottom="0.75" header="0.3" footer="0.3"/>
  <pageSetup paperSize="9" scale="9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65"/>
  <sheetViews>
    <sheetView view="pageBreakPreview" topLeftCell="A208" zoomScaleNormal="100" zoomScaleSheetLayoutView="100" workbookViewId="0">
      <selection activeCell="I219" sqref="I219"/>
    </sheetView>
  </sheetViews>
  <sheetFormatPr defaultColWidth="9.140625" defaultRowHeight="12.75" customHeight="1" x14ac:dyDescent="0.2"/>
  <cols>
    <col min="1" max="1" width="6.7109375" style="211" customWidth="1"/>
    <col min="2" max="2" width="9.7109375" style="1" customWidth="1"/>
    <col min="3" max="6" width="3.7109375" style="168" customWidth="1"/>
    <col min="7" max="7" width="52.7109375" style="168" customWidth="1"/>
    <col min="8" max="9" width="6.7109375" style="308" customWidth="1"/>
    <col min="10" max="10" width="9.7109375" style="215" customWidth="1"/>
    <col min="11" max="11" width="12.7109375" style="238" customWidth="1"/>
    <col min="12" max="16384" width="9.140625" style="168"/>
  </cols>
  <sheetData>
    <row r="1" spans="1:11" ht="12.75" customHeight="1" x14ac:dyDescent="0.2">
      <c r="A1" s="474" t="s">
        <v>340</v>
      </c>
      <c r="B1" s="475"/>
      <c r="C1" s="475"/>
      <c r="D1" s="475"/>
      <c r="E1" s="475"/>
      <c r="F1" s="475"/>
      <c r="G1" s="475"/>
      <c r="H1" s="475"/>
      <c r="I1" s="475"/>
      <c r="J1" s="475"/>
      <c r="K1" s="476"/>
    </row>
    <row r="2" spans="1:11" ht="12.75" customHeight="1" x14ac:dyDescent="0.2">
      <c r="A2" s="477"/>
      <c r="B2" s="478"/>
      <c r="C2" s="478"/>
      <c r="D2" s="478"/>
      <c r="E2" s="478"/>
      <c r="F2" s="478"/>
      <c r="G2" s="478"/>
      <c r="H2" s="478"/>
      <c r="I2" s="478"/>
      <c r="J2" s="478"/>
      <c r="K2" s="479"/>
    </row>
    <row r="3" spans="1:11" ht="12.75" customHeight="1" x14ac:dyDescent="0.2">
      <c r="A3" s="477"/>
      <c r="B3" s="478"/>
      <c r="C3" s="478"/>
      <c r="D3" s="478"/>
      <c r="E3" s="478"/>
      <c r="F3" s="478"/>
      <c r="G3" s="478"/>
      <c r="H3" s="478"/>
      <c r="I3" s="478"/>
      <c r="J3" s="478"/>
      <c r="K3" s="479"/>
    </row>
    <row r="4" spans="1:11" ht="12.75" customHeight="1" x14ac:dyDescent="0.2">
      <c r="A4" s="480"/>
      <c r="B4" s="481"/>
      <c r="C4" s="481"/>
      <c r="D4" s="481"/>
      <c r="E4" s="481"/>
      <c r="F4" s="481"/>
      <c r="G4" s="481"/>
      <c r="H4" s="481"/>
      <c r="I4" s="481"/>
      <c r="J4" s="481"/>
      <c r="K4" s="482"/>
    </row>
    <row r="5" spans="1:11" s="171" customFormat="1" ht="12.75" customHeight="1" x14ac:dyDescent="0.2">
      <c r="A5" s="528" t="s">
        <v>39</v>
      </c>
      <c r="B5" s="169" t="s">
        <v>40</v>
      </c>
      <c r="C5" s="540" t="s">
        <v>6</v>
      </c>
      <c r="D5" s="541"/>
      <c r="E5" s="541"/>
      <c r="F5" s="541"/>
      <c r="G5" s="542"/>
      <c r="H5" s="528" t="s">
        <v>41</v>
      </c>
      <c r="I5" s="528" t="s">
        <v>42</v>
      </c>
      <c r="J5" s="216" t="s">
        <v>215</v>
      </c>
      <c r="K5" s="234" t="s">
        <v>216</v>
      </c>
    </row>
    <row r="6" spans="1:11" s="171" customFormat="1" ht="12.75" customHeight="1" x14ac:dyDescent="0.2">
      <c r="A6" s="529"/>
      <c r="B6" s="172" t="s">
        <v>47</v>
      </c>
      <c r="C6" s="543"/>
      <c r="D6" s="544"/>
      <c r="E6" s="544"/>
      <c r="F6" s="544"/>
      <c r="G6" s="545"/>
      <c r="H6" s="529"/>
      <c r="I6" s="529"/>
      <c r="J6" s="217" t="s">
        <v>217</v>
      </c>
      <c r="K6" s="235" t="s">
        <v>217</v>
      </c>
    </row>
    <row r="7" spans="1:11" ht="12.75" customHeight="1" x14ac:dyDescent="0.2">
      <c r="A7" s="218"/>
      <c r="B7" s="219"/>
      <c r="C7" s="176"/>
      <c r="D7" s="177"/>
      <c r="E7" s="177"/>
      <c r="F7" s="177"/>
      <c r="G7" s="178"/>
      <c r="H7" s="302"/>
      <c r="I7" s="302"/>
      <c r="J7" s="191"/>
      <c r="K7" s="236"/>
    </row>
    <row r="8" spans="1:11" ht="12.75" customHeight="1" x14ac:dyDescent="0.2">
      <c r="A8" s="61"/>
      <c r="B8" s="219"/>
      <c r="C8" s="180" t="s">
        <v>218</v>
      </c>
      <c r="D8" s="181"/>
      <c r="E8" s="182">
        <v>7.1</v>
      </c>
      <c r="G8" s="178"/>
      <c r="H8" s="302"/>
      <c r="I8" s="302"/>
      <c r="J8" s="191"/>
      <c r="K8" s="236"/>
    </row>
    <row r="9" spans="1:11" ht="12.75" customHeight="1" x14ac:dyDescent="0.2">
      <c r="A9" s="17"/>
      <c r="B9" s="219"/>
      <c r="C9" s="183" t="s">
        <v>14</v>
      </c>
      <c r="D9" s="181"/>
      <c r="E9" s="181"/>
      <c r="G9" s="178"/>
      <c r="H9" s="302"/>
      <c r="I9" s="302"/>
      <c r="J9" s="191"/>
      <c r="K9" s="236"/>
    </row>
    <row r="10" spans="1:11" ht="12.75" customHeight="1" x14ac:dyDescent="0.2">
      <c r="A10" s="17"/>
      <c r="B10" s="219"/>
      <c r="C10" s="220"/>
      <c r="D10" s="189"/>
      <c r="E10" s="189"/>
      <c r="G10" s="178"/>
      <c r="H10" s="302"/>
      <c r="I10" s="302"/>
      <c r="J10" s="191"/>
      <c r="K10" s="236"/>
    </row>
    <row r="11" spans="1:11" ht="12.75" customHeight="1" x14ac:dyDescent="0.2">
      <c r="A11" s="187" t="str">
        <f>IF(ISBLANK(H11),"",($E$8&amp;"."&amp;+(COUNTA(H$7:H11))))</f>
        <v/>
      </c>
      <c r="B11" s="219"/>
      <c r="C11" s="183" t="s">
        <v>249</v>
      </c>
      <c r="D11" s="181"/>
      <c r="E11" s="181"/>
      <c r="G11" s="178"/>
      <c r="H11" s="302"/>
      <c r="I11" s="302"/>
      <c r="J11" s="191"/>
      <c r="K11" s="236"/>
    </row>
    <row r="12" spans="1:11" ht="12.75" customHeight="1" x14ac:dyDescent="0.2">
      <c r="A12" s="187" t="str">
        <f>IF(ISBLANK(H12),"",($E$8&amp;"."&amp;+(COUNTA(H$7:H12))))</f>
        <v/>
      </c>
      <c r="B12" s="219"/>
      <c r="C12" s="185"/>
      <c r="D12" s="186"/>
      <c r="E12" s="186"/>
      <c r="G12" s="178"/>
      <c r="H12" s="302"/>
      <c r="I12" s="302"/>
      <c r="J12" s="191"/>
      <c r="K12" s="236"/>
    </row>
    <row r="13" spans="1:11" ht="48" customHeight="1" x14ac:dyDescent="0.2">
      <c r="A13" s="187" t="str">
        <f>IF(ISBLANK(H13),"",($E$8&amp;"."&amp;+(COUNTA(H$7:H13))))</f>
        <v>7.1.1</v>
      </c>
      <c r="B13" s="219"/>
      <c r="C13" s="188" t="s">
        <v>250</v>
      </c>
      <c r="D13" s="555" t="s">
        <v>251</v>
      </c>
      <c r="E13" s="555"/>
      <c r="F13" s="555"/>
      <c r="G13" s="556"/>
      <c r="H13" s="302" t="s">
        <v>211</v>
      </c>
      <c r="I13" s="302">
        <v>1</v>
      </c>
      <c r="J13" s="191"/>
      <c r="K13" s="236"/>
    </row>
    <row r="14" spans="1:11" ht="12.75" customHeight="1" x14ac:dyDescent="0.2">
      <c r="A14" s="187"/>
      <c r="B14" s="219"/>
      <c r="C14" s="188"/>
      <c r="D14" s="189"/>
      <c r="E14" s="186"/>
      <c r="G14" s="178"/>
      <c r="H14" s="302"/>
      <c r="I14" s="302"/>
      <c r="J14" s="191"/>
      <c r="K14" s="236"/>
    </row>
    <row r="15" spans="1:11" ht="12.75" customHeight="1" x14ac:dyDescent="0.2">
      <c r="A15" s="187"/>
      <c r="B15" s="219"/>
      <c r="C15" s="183" t="s">
        <v>252</v>
      </c>
      <c r="D15" s="189"/>
      <c r="E15" s="186"/>
      <c r="G15" s="178"/>
      <c r="H15" s="302"/>
      <c r="I15" s="302"/>
      <c r="J15" s="191"/>
      <c r="K15" s="236"/>
    </row>
    <row r="16" spans="1:11" ht="12.75" customHeight="1" x14ac:dyDescent="0.2">
      <c r="A16" s="187" t="str">
        <f>IF(ISBLANK(H16),"",($E$8&amp;"."&amp;+(COUNTA(H$7:H16))))</f>
        <v/>
      </c>
      <c r="B16" s="366"/>
      <c r="C16" s="311" t="s">
        <v>253</v>
      </c>
      <c r="D16" s="39"/>
      <c r="E16" s="186"/>
      <c r="G16" s="178"/>
      <c r="H16" s="302"/>
      <c r="I16" s="302"/>
      <c r="J16" s="191"/>
      <c r="K16" s="236"/>
    </row>
    <row r="17" spans="1:11" ht="12.75" customHeight="1" x14ac:dyDescent="0.2">
      <c r="A17" s="187"/>
      <c r="B17" s="219"/>
      <c r="C17" s="188"/>
      <c r="D17" s="190"/>
      <c r="E17" s="186"/>
      <c r="G17" s="178"/>
      <c r="H17" s="303"/>
      <c r="I17" s="302"/>
      <c r="J17" s="191"/>
      <c r="K17" s="236"/>
    </row>
    <row r="18" spans="1:11" ht="108.75" customHeight="1" x14ac:dyDescent="0.2">
      <c r="A18" s="187"/>
      <c r="B18" s="219"/>
      <c r="C18" s="557" t="s">
        <v>254</v>
      </c>
      <c r="D18" s="558"/>
      <c r="E18" s="558"/>
      <c r="F18" s="558"/>
      <c r="G18" s="559"/>
      <c r="H18" s="300"/>
      <c r="I18" s="301"/>
      <c r="J18" s="191"/>
      <c r="K18" s="236"/>
    </row>
    <row r="19" spans="1:11" ht="12.75" customHeight="1" x14ac:dyDescent="0.2">
      <c r="A19" s="187"/>
      <c r="B19" s="219"/>
      <c r="C19" s="188"/>
      <c r="D19" s="190"/>
      <c r="E19" s="186"/>
      <c r="G19" s="178"/>
      <c r="H19" s="303"/>
      <c r="I19" s="302"/>
      <c r="J19" s="191"/>
      <c r="K19" s="236"/>
    </row>
    <row r="20" spans="1:11" ht="12.75" customHeight="1" x14ac:dyDescent="0.2">
      <c r="A20" s="187" t="str">
        <f>IF(ISBLANK(H20),"",($E$8&amp;"."&amp;+(COUNTA(H$7:H20))))</f>
        <v>7.1.2</v>
      </c>
      <c r="B20" s="219"/>
      <c r="C20" s="188"/>
      <c r="D20" s="190" t="s">
        <v>222</v>
      </c>
      <c r="E20" s="186" t="s">
        <v>223</v>
      </c>
      <c r="G20" s="178"/>
      <c r="H20" s="300" t="s">
        <v>255</v>
      </c>
      <c r="I20" s="302">
        <v>25</v>
      </c>
      <c r="J20" s="191"/>
      <c r="K20" s="236"/>
    </row>
    <row r="21" spans="1:11" ht="12.75" customHeight="1" x14ac:dyDescent="0.2">
      <c r="A21" s="187" t="str">
        <f>IF(ISBLANK(H21),"",($E$8&amp;"."&amp;+(COUNTA(H$7:H21))))</f>
        <v/>
      </c>
      <c r="B21" s="219"/>
      <c r="C21" s="188"/>
      <c r="D21" s="39"/>
      <c r="E21" s="186"/>
      <c r="G21" s="178"/>
      <c r="H21" s="303"/>
      <c r="I21" s="302"/>
      <c r="J21" s="191"/>
      <c r="K21" s="236"/>
    </row>
    <row r="22" spans="1:11" ht="12.75" customHeight="1" x14ac:dyDescent="0.2">
      <c r="A22" s="187" t="str">
        <f>IF(ISBLANK(H22),"",($E$8&amp;"."&amp;+(COUNTA(H$7:H22))))</f>
        <v>7.1.3</v>
      </c>
      <c r="B22" s="219"/>
      <c r="C22" s="188"/>
      <c r="D22" s="190" t="s">
        <v>225</v>
      </c>
      <c r="E22" s="186" t="s">
        <v>226</v>
      </c>
      <c r="G22" s="178"/>
      <c r="H22" s="300" t="s">
        <v>255</v>
      </c>
      <c r="I22" s="302">
        <f>I20</f>
        <v>25</v>
      </c>
      <c r="J22" s="191"/>
      <c r="K22" s="236"/>
    </row>
    <row r="23" spans="1:11" ht="12.75" customHeight="1" x14ac:dyDescent="0.2">
      <c r="A23" s="187"/>
      <c r="C23" s="188"/>
      <c r="D23" s="190"/>
      <c r="E23" s="186"/>
      <c r="G23" s="178"/>
      <c r="H23" s="300"/>
      <c r="I23" s="302"/>
      <c r="J23" s="191"/>
      <c r="K23" s="236"/>
    </row>
    <row r="24" spans="1:11" ht="12.75" customHeight="1" x14ac:dyDescent="0.2">
      <c r="A24" s="187"/>
      <c r="C24" s="311" t="s">
        <v>256</v>
      </c>
      <c r="D24" s="39"/>
      <c r="E24" s="186"/>
      <c r="G24" s="178"/>
      <c r="H24" s="303"/>
      <c r="I24" s="302"/>
      <c r="J24" s="191"/>
      <c r="K24" s="236"/>
    </row>
    <row r="25" spans="1:11" ht="12.75" customHeight="1" x14ac:dyDescent="0.2">
      <c r="A25" s="187"/>
      <c r="C25" s="297"/>
      <c r="D25" s="39"/>
      <c r="E25" s="186"/>
      <c r="G25" s="178"/>
      <c r="H25" s="303"/>
      <c r="I25" s="302"/>
      <c r="J25" s="191"/>
      <c r="K25" s="236"/>
    </row>
    <row r="26" spans="1:11" ht="12.75" customHeight="1" x14ac:dyDescent="0.2">
      <c r="A26" s="187" t="str">
        <f>IF(ISBLANK(H26),"",($E$8&amp;"."&amp;+(COUNTA(H$7:H26))))</f>
        <v>7.1.4</v>
      </c>
      <c r="C26" s="188"/>
      <c r="D26" s="190" t="s">
        <v>222</v>
      </c>
      <c r="E26" s="186" t="s">
        <v>223</v>
      </c>
      <c r="G26" s="178"/>
      <c r="H26" s="300" t="s">
        <v>228</v>
      </c>
      <c r="I26" s="302" t="s">
        <v>257</v>
      </c>
      <c r="J26" s="191"/>
      <c r="K26" s="236"/>
    </row>
    <row r="27" spans="1:11" ht="12.75" customHeight="1" x14ac:dyDescent="0.2">
      <c r="A27" s="187" t="str">
        <f>IF(ISBLANK(H27),"",($E$8&amp;"."&amp;+(COUNTA(H$7:H27))))</f>
        <v/>
      </c>
      <c r="B27" s="219"/>
      <c r="C27" s="188"/>
      <c r="D27" s="39"/>
      <c r="E27" s="186"/>
      <c r="G27" s="178"/>
      <c r="H27" s="303"/>
      <c r="I27" s="302"/>
      <c r="J27" s="191"/>
      <c r="K27" s="236"/>
    </row>
    <row r="28" spans="1:11" ht="12.75" customHeight="1" x14ac:dyDescent="0.2">
      <c r="A28" s="187" t="str">
        <f>IF(ISBLANK(H28),"",($E$8&amp;"."&amp;+(COUNTA(H$7:H28))))</f>
        <v>7.1.5</v>
      </c>
      <c r="B28" s="219"/>
      <c r="C28" s="188"/>
      <c r="D28" s="190" t="s">
        <v>225</v>
      </c>
      <c r="E28" s="186" t="s">
        <v>226</v>
      </c>
      <c r="G28" s="178"/>
      <c r="H28" s="300" t="str">
        <f>H26</f>
        <v>ea</v>
      </c>
      <c r="I28" s="302">
        <v>1</v>
      </c>
      <c r="J28" s="191"/>
      <c r="K28" s="236"/>
    </row>
    <row r="29" spans="1:11" ht="12.75" customHeight="1" x14ac:dyDescent="0.2">
      <c r="A29" s="187"/>
      <c r="B29" s="219"/>
      <c r="C29" s="188"/>
      <c r="D29" s="189"/>
      <c r="E29" s="186"/>
      <c r="F29" s="184"/>
      <c r="G29" s="184"/>
      <c r="H29" s="302"/>
      <c r="I29" s="302"/>
      <c r="J29" s="191"/>
      <c r="K29" s="236"/>
    </row>
    <row r="30" spans="1:11" ht="12.75" customHeight="1" x14ac:dyDescent="0.2">
      <c r="A30" s="187"/>
      <c r="B30" s="366"/>
      <c r="C30" s="311" t="s">
        <v>258</v>
      </c>
      <c r="D30" s="39"/>
      <c r="E30" s="186"/>
      <c r="F30" s="196"/>
      <c r="G30" s="196"/>
      <c r="H30" s="302"/>
      <c r="I30" s="302"/>
      <c r="J30" s="191"/>
      <c r="K30" s="236"/>
    </row>
    <row r="31" spans="1:11" ht="12.75" customHeight="1" x14ac:dyDescent="0.2">
      <c r="A31" s="187"/>
      <c r="B31" s="219"/>
      <c r="C31" s="297"/>
      <c r="D31" s="39"/>
      <c r="E31" s="186"/>
      <c r="F31" s="196"/>
      <c r="G31" s="196"/>
      <c r="H31" s="302"/>
      <c r="I31" s="302"/>
      <c r="J31" s="191"/>
      <c r="K31" s="236"/>
    </row>
    <row r="32" spans="1:11" ht="12.75" customHeight="1" x14ac:dyDescent="0.2">
      <c r="A32" s="187" t="str">
        <f>IF(ISBLANK(H32),"",($E$8&amp;"."&amp;+(COUNTA(H$7:H32))))</f>
        <v>7.1.6</v>
      </c>
      <c r="C32" s="188"/>
      <c r="D32" s="190" t="s">
        <v>222</v>
      </c>
      <c r="E32" s="186" t="s">
        <v>223</v>
      </c>
      <c r="G32" s="178"/>
      <c r="H32" s="300" t="s">
        <v>224</v>
      </c>
      <c r="I32" s="302">
        <v>10</v>
      </c>
      <c r="J32" s="191"/>
      <c r="K32" s="236"/>
    </row>
    <row r="33" spans="1:15" ht="12.75" customHeight="1" x14ac:dyDescent="0.2">
      <c r="A33" s="187" t="str">
        <f>IF(ISBLANK(H33),"",($E$8&amp;"."&amp;+(COUNTA(H$7:H33))))</f>
        <v/>
      </c>
      <c r="B33" s="219"/>
      <c r="C33" s="188"/>
      <c r="D33" s="39"/>
      <c r="E33" s="186"/>
      <c r="G33" s="178"/>
      <c r="H33" s="303"/>
      <c r="I33" s="302"/>
      <c r="J33" s="191"/>
      <c r="K33" s="236"/>
    </row>
    <row r="34" spans="1:15" ht="12.75" customHeight="1" x14ac:dyDescent="0.2">
      <c r="A34" s="187" t="str">
        <f>IF(ISBLANK(H34),"",($E$8&amp;"."&amp;+(COUNTA(H$7:H34))))</f>
        <v>7.1.7</v>
      </c>
      <c r="B34" s="219"/>
      <c r="C34" s="188"/>
      <c r="D34" s="190" t="s">
        <v>225</v>
      </c>
      <c r="E34" s="186" t="s">
        <v>226</v>
      </c>
      <c r="G34" s="178"/>
      <c r="H34" s="300" t="str">
        <f>H32</f>
        <v>m</v>
      </c>
      <c r="I34" s="302">
        <f>I32</f>
        <v>10</v>
      </c>
      <c r="J34" s="191"/>
      <c r="K34" s="236">
        <f>I34*J34</f>
        <v>0</v>
      </c>
      <c r="O34" s="168" t="s">
        <v>259</v>
      </c>
    </row>
    <row r="35" spans="1:15" ht="12.75" customHeight="1" x14ac:dyDescent="0.2">
      <c r="A35" s="187"/>
      <c r="B35" s="219"/>
      <c r="C35" s="197"/>
      <c r="D35" s="190"/>
      <c r="E35" s="186"/>
      <c r="F35" s="196"/>
      <c r="G35" s="196"/>
      <c r="H35" s="302"/>
      <c r="I35" s="302"/>
      <c r="J35" s="191"/>
      <c r="K35" s="236"/>
    </row>
    <row r="36" spans="1:15" ht="12.75" customHeight="1" x14ac:dyDescent="0.2">
      <c r="A36" s="187"/>
      <c r="B36" s="219"/>
      <c r="C36" s="311" t="s">
        <v>260</v>
      </c>
      <c r="D36" s="39"/>
      <c r="E36" s="186"/>
      <c r="F36" s="196"/>
      <c r="G36" s="196"/>
      <c r="H36" s="302"/>
      <c r="I36" s="302"/>
      <c r="J36" s="191"/>
      <c r="K36" s="236"/>
    </row>
    <row r="37" spans="1:15" ht="12.75" customHeight="1" x14ac:dyDescent="0.2">
      <c r="A37" s="187"/>
      <c r="B37" s="219"/>
      <c r="C37" s="297"/>
      <c r="D37" s="39"/>
      <c r="E37" s="186"/>
      <c r="F37" s="196"/>
      <c r="G37" s="196"/>
      <c r="H37" s="302"/>
      <c r="I37" s="302"/>
      <c r="J37" s="191"/>
      <c r="K37" s="236"/>
    </row>
    <row r="38" spans="1:15" ht="12.75" customHeight="1" x14ac:dyDescent="0.2">
      <c r="A38" s="187" t="str">
        <f>IF(ISBLANK(H38),"",($E$8&amp;"."&amp;+(COUNTA(H$7:H38))))</f>
        <v>7.1.8</v>
      </c>
      <c r="C38" s="188"/>
      <c r="D38" s="190" t="s">
        <v>222</v>
      </c>
      <c r="E38" s="186" t="s">
        <v>223</v>
      </c>
      <c r="G38" s="178"/>
      <c r="H38" s="300" t="s">
        <v>224</v>
      </c>
      <c r="I38" s="302">
        <v>10</v>
      </c>
      <c r="J38" s="191"/>
      <c r="K38" s="236"/>
    </row>
    <row r="39" spans="1:15" ht="12.75" customHeight="1" x14ac:dyDescent="0.2">
      <c r="A39" s="187" t="str">
        <f>IF(ISBLANK(H39),"",($E$8&amp;"."&amp;+(COUNTA(H$7:H39))))</f>
        <v/>
      </c>
      <c r="B39" s="219"/>
      <c r="C39" s="188"/>
      <c r="D39" s="39"/>
      <c r="E39" s="186"/>
      <c r="G39" s="178"/>
      <c r="H39" s="303"/>
      <c r="I39" s="302"/>
      <c r="J39" s="191"/>
      <c r="K39" s="236"/>
    </row>
    <row r="40" spans="1:15" ht="12.75" customHeight="1" x14ac:dyDescent="0.2">
      <c r="A40" s="187" t="str">
        <f>IF(ISBLANK(H40),"",($E$8&amp;"."&amp;+(COUNTA(H$7:H40))))</f>
        <v>7.1.9</v>
      </c>
      <c r="B40" s="219"/>
      <c r="C40" s="188"/>
      <c r="D40" s="190" t="s">
        <v>225</v>
      </c>
      <c r="E40" s="186" t="s">
        <v>226</v>
      </c>
      <c r="G40" s="178"/>
      <c r="H40" s="300" t="str">
        <f>H38</f>
        <v>m</v>
      </c>
      <c r="I40" s="302">
        <f>I38</f>
        <v>10</v>
      </c>
      <c r="J40" s="191"/>
      <c r="K40" s="236"/>
    </row>
    <row r="41" spans="1:15" ht="12.75" customHeight="1" x14ac:dyDescent="0.2">
      <c r="A41" s="187"/>
      <c r="B41" s="219"/>
      <c r="C41" s="197"/>
      <c r="D41" s="190"/>
      <c r="E41" s="186"/>
      <c r="F41" s="196"/>
      <c r="G41" s="221"/>
      <c r="H41" s="302"/>
      <c r="I41" s="302"/>
      <c r="J41" s="191"/>
      <c r="K41" s="236">
        <f>I41*J41</f>
        <v>0</v>
      </c>
    </row>
    <row r="42" spans="1:15" ht="12.75" customHeight="1" x14ac:dyDescent="0.2">
      <c r="A42" s="187" t="str">
        <f>IF(ISBLANK(H42),"",($E$8&amp;"."&amp;+(COUNTA(H$7:H42))))</f>
        <v/>
      </c>
      <c r="B42" s="219"/>
      <c r="C42" s="311" t="s">
        <v>261</v>
      </c>
      <c r="D42" s="190"/>
      <c r="E42" s="186"/>
      <c r="G42" s="178"/>
      <c r="H42" s="303"/>
      <c r="I42" s="302"/>
      <c r="J42" s="191"/>
      <c r="K42" s="236"/>
    </row>
    <row r="43" spans="1:15" ht="12.75" customHeight="1" x14ac:dyDescent="0.2">
      <c r="A43" s="187"/>
      <c r="B43" s="219"/>
      <c r="C43" s="297"/>
      <c r="D43" s="190"/>
      <c r="E43" s="186"/>
      <c r="G43" s="178"/>
      <c r="H43" s="303"/>
      <c r="I43" s="302"/>
      <c r="J43" s="191"/>
      <c r="K43" s="236"/>
    </row>
    <row r="44" spans="1:15" ht="12.75" customHeight="1" x14ac:dyDescent="0.2">
      <c r="A44" s="187" t="str">
        <f>IF(ISBLANK(H44),"",($E$8&amp;"."&amp;+(COUNTA(H$7:H44))))</f>
        <v>7.1.10</v>
      </c>
      <c r="C44" s="188"/>
      <c r="D44" s="190" t="s">
        <v>222</v>
      </c>
      <c r="E44" s="186" t="s">
        <v>223</v>
      </c>
      <c r="G44" s="178"/>
      <c r="H44" s="300" t="s">
        <v>228</v>
      </c>
      <c r="I44" s="302">
        <v>2</v>
      </c>
      <c r="J44" s="191"/>
      <c r="K44" s="236"/>
    </row>
    <row r="45" spans="1:15" ht="12.75" customHeight="1" x14ac:dyDescent="0.2">
      <c r="A45" s="187" t="str">
        <f>IF(ISBLANK(H45),"",($E$8&amp;"."&amp;+(COUNTA(H$7:H45))))</f>
        <v/>
      </c>
      <c r="B45" s="219"/>
      <c r="C45" s="188"/>
      <c r="D45" s="39"/>
      <c r="E45" s="186"/>
      <c r="G45" s="178"/>
      <c r="H45" s="303"/>
      <c r="I45" s="302"/>
      <c r="J45" s="191"/>
      <c r="K45" s="236"/>
    </row>
    <row r="46" spans="1:15" ht="12.75" customHeight="1" x14ac:dyDescent="0.2">
      <c r="A46" s="187" t="str">
        <f>IF(ISBLANK(H46),"",($E$8&amp;"."&amp;+(COUNTA(H$7:H46))))</f>
        <v>7.1.11</v>
      </c>
      <c r="B46" s="219"/>
      <c r="C46" s="188"/>
      <c r="D46" s="190" t="s">
        <v>225</v>
      </c>
      <c r="E46" s="186" t="s">
        <v>226</v>
      </c>
      <c r="G46" s="178"/>
      <c r="H46" s="300" t="str">
        <f>H44</f>
        <v>ea</v>
      </c>
      <c r="I46" s="302">
        <f>I44</f>
        <v>2</v>
      </c>
      <c r="J46" s="191"/>
      <c r="K46" s="236"/>
    </row>
    <row r="47" spans="1:15" ht="12.75" customHeight="1" x14ac:dyDescent="0.2">
      <c r="A47" s="187" t="str">
        <f>IF(ISBLANK(H47),"",($E$8&amp;"."&amp;+(COUNTA(H$7:H47))))</f>
        <v/>
      </c>
      <c r="B47" s="219"/>
      <c r="C47" s="183"/>
      <c r="D47" s="190"/>
      <c r="E47" s="186"/>
      <c r="G47" s="178"/>
      <c r="H47" s="303"/>
      <c r="I47" s="302"/>
      <c r="J47" s="191"/>
      <c r="K47" s="236"/>
    </row>
    <row r="48" spans="1:15" ht="12.75" customHeight="1" x14ac:dyDescent="0.2">
      <c r="A48" s="187" t="str">
        <f>IF(ISBLANK(H48),"",($E$8&amp;"."&amp;+(COUNTA(H$7:H48))))</f>
        <v/>
      </c>
      <c r="B48" s="219"/>
      <c r="C48" s="311" t="s">
        <v>262</v>
      </c>
      <c r="D48" s="190"/>
      <c r="E48" s="186"/>
      <c r="G48" s="178"/>
      <c r="H48" s="303"/>
      <c r="I48" s="302"/>
      <c r="J48" s="191"/>
      <c r="K48" s="236"/>
    </row>
    <row r="49" spans="1:11" ht="12.75" customHeight="1" x14ac:dyDescent="0.2">
      <c r="A49" s="187"/>
      <c r="B49" s="219"/>
      <c r="C49" s="297"/>
      <c r="D49" s="190"/>
      <c r="E49" s="186"/>
      <c r="G49" s="178"/>
      <c r="H49" s="303"/>
      <c r="I49" s="302"/>
      <c r="J49" s="191"/>
      <c r="K49" s="236"/>
    </row>
    <row r="50" spans="1:11" ht="12.75" customHeight="1" x14ac:dyDescent="0.2">
      <c r="A50" s="187" t="str">
        <f>IF(ISBLANK(H50),"",($E$8&amp;"."&amp;+(COUNTA(H$7:H50))))</f>
        <v>7.1.12</v>
      </c>
      <c r="C50" s="188"/>
      <c r="D50" s="190" t="s">
        <v>222</v>
      </c>
      <c r="E50" s="186" t="s">
        <v>223</v>
      </c>
      <c r="G50" s="178"/>
      <c r="H50" s="300" t="s">
        <v>228</v>
      </c>
      <c r="I50" s="302">
        <v>1</v>
      </c>
      <c r="J50" s="191"/>
      <c r="K50" s="236"/>
    </row>
    <row r="51" spans="1:11" ht="12.75" customHeight="1" x14ac:dyDescent="0.2">
      <c r="A51" s="187" t="str">
        <f>IF(ISBLANK(H51),"",($E$8&amp;"."&amp;+(COUNTA(H$7:H51))))</f>
        <v/>
      </c>
      <c r="B51" s="219"/>
      <c r="C51" s="188"/>
      <c r="D51" s="39"/>
      <c r="E51" s="186"/>
      <c r="G51" s="178"/>
      <c r="H51" s="303"/>
      <c r="I51" s="302"/>
      <c r="J51" s="191"/>
      <c r="K51" s="236"/>
    </row>
    <row r="52" spans="1:11" ht="12.75" customHeight="1" x14ac:dyDescent="0.2">
      <c r="A52" s="187" t="str">
        <f>IF(ISBLANK(H52),"",($E$8&amp;"."&amp;+(COUNTA(H$7:H52))))</f>
        <v>7.1.13</v>
      </c>
      <c r="B52" s="219"/>
      <c r="C52" s="188"/>
      <c r="D52" s="190" t="s">
        <v>225</v>
      </c>
      <c r="E52" s="186" t="s">
        <v>226</v>
      </c>
      <c r="G52" s="178"/>
      <c r="H52" s="300" t="str">
        <f>H50</f>
        <v>ea</v>
      </c>
      <c r="I52" s="302">
        <f>I50</f>
        <v>1</v>
      </c>
      <c r="J52" s="191"/>
      <c r="K52" s="236"/>
    </row>
    <row r="53" spans="1:11" ht="12.75" customHeight="1" x14ac:dyDescent="0.2">
      <c r="A53" s="187"/>
      <c r="B53" s="219"/>
      <c r="C53" s="188"/>
      <c r="D53" s="190"/>
      <c r="E53" s="186"/>
      <c r="G53" s="178"/>
      <c r="H53" s="300"/>
      <c r="I53" s="302"/>
      <c r="J53" s="191"/>
      <c r="K53" s="236"/>
    </row>
    <row r="54" spans="1:11" ht="12.75" customHeight="1" x14ac:dyDescent="0.2">
      <c r="A54" s="187"/>
      <c r="C54" s="311" t="s">
        <v>263</v>
      </c>
      <c r="D54" s="190"/>
      <c r="E54" s="186"/>
      <c r="G54" s="178"/>
      <c r="H54" s="303"/>
      <c r="I54" s="302"/>
      <c r="J54" s="191"/>
      <c r="K54" s="236"/>
    </row>
    <row r="55" spans="1:11" ht="12.75" customHeight="1" x14ac:dyDescent="0.2">
      <c r="A55" s="187"/>
      <c r="C55" s="297"/>
      <c r="D55" s="190"/>
      <c r="E55" s="186"/>
      <c r="G55" s="178"/>
      <c r="H55" s="303"/>
      <c r="I55" s="302"/>
      <c r="J55" s="191"/>
      <c r="K55" s="236"/>
    </row>
    <row r="56" spans="1:11" ht="12.75" customHeight="1" x14ac:dyDescent="0.2">
      <c r="A56" s="187" t="str">
        <f>IF(ISBLANK(H56),"",($E$8&amp;"."&amp;+(COUNTA(H$7:H56))))</f>
        <v>7.1.14</v>
      </c>
      <c r="C56" s="188"/>
      <c r="D56" s="190" t="s">
        <v>222</v>
      </c>
      <c r="E56" s="186" t="s">
        <v>223</v>
      </c>
      <c r="G56" s="178"/>
      <c r="H56" s="300" t="s">
        <v>228</v>
      </c>
      <c r="I56" s="302">
        <v>7</v>
      </c>
      <c r="J56" s="191"/>
      <c r="K56" s="236"/>
    </row>
    <row r="57" spans="1:11" ht="12.75" customHeight="1" x14ac:dyDescent="0.2">
      <c r="A57" s="187" t="str">
        <f>IF(ISBLANK(H57),"",($E$8&amp;"."&amp;+(COUNTA(H$7:H57))))</f>
        <v/>
      </c>
      <c r="B57" s="219"/>
      <c r="C57" s="188"/>
      <c r="D57" s="39"/>
      <c r="E57" s="186"/>
      <c r="G57" s="178"/>
      <c r="H57" s="303"/>
      <c r="I57" s="302"/>
      <c r="J57" s="191"/>
      <c r="K57" s="236"/>
    </row>
    <row r="58" spans="1:11" ht="12.75" customHeight="1" x14ac:dyDescent="0.2">
      <c r="A58" s="187" t="str">
        <f>IF(ISBLANK(H58),"",($E$8&amp;"."&amp;+(COUNTA(H$7:H58))))</f>
        <v>7.1.15</v>
      </c>
      <c r="B58" s="219"/>
      <c r="C58" s="188"/>
      <c r="D58" s="190" t="s">
        <v>225</v>
      </c>
      <c r="E58" s="186" t="s">
        <v>226</v>
      </c>
      <c r="G58" s="178"/>
      <c r="H58" s="300" t="str">
        <f>H56</f>
        <v>ea</v>
      </c>
      <c r="I58" s="302">
        <f>I56</f>
        <v>7</v>
      </c>
      <c r="J58" s="191"/>
      <c r="K58" s="236"/>
    </row>
    <row r="59" spans="1:11" ht="12.75" customHeight="1" x14ac:dyDescent="0.2">
      <c r="A59" s="187"/>
      <c r="B59" s="219"/>
      <c r="C59" s="185"/>
      <c r="D59" s="190"/>
      <c r="E59" s="186"/>
      <c r="G59" s="178"/>
      <c r="H59" s="303"/>
      <c r="I59" s="302"/>
      <c r="J59" s="191"/>
      <c r="K59" s="236"/>
    </row>
    <row r="60" spans="1:11" ht="12.75" customHeight="1" x14ac:dyDescent="0.2">
      <c r="A60" s="187" t="str">
        <f>IF(ISBLANK(H60),"",($E$8&amp;"."&amp;+(COUNTA(H$7:H60))))</f>
        <v/>
      </c>
      <c r="B60" s="219"/>
      <c r="C60" s="311" t="s">
        <v>264</v>
      </c>
      <c r="D60" s="190"/>
      <c r="E60" s="186"/>
      <c r="G60" s="178"/>
      <c r="H60" s="303"/>
      <c r="I60" s="302"/>
      <c r="J60" s="191"/>
      <c r="K60" s="236"/>
    </row>
    <row r="61" spans="1:11" ht="12.75" customHeight="1" x14ac:dyDescent="0.2">
      <c r="A61" s="187"/>
      <c r="B61" s="219"/>
      <c r="C61" s="297"/>
      <c r="D61" s="190"/>
      <c r="E61" s="186"/>
      <c r="G61" s="178"/>
      <c r="H61" s="303"/>
      <c r="I61" s="302"/>
      <c r="J61" s="191"/>
      <c r="K61" s="236"/>
    </row>
    <row r="62" spans="1:11" ht="12.75" customHeight="1" x14ac:dyDescent="0.2">
      <c r="A62" s="187" t="str">
        <f>IF(ISBLANK(H62),"",($E$8&amp;"."&amp;+(COUNTA(H$7:H62))))</f>
        <v>7.1.16</v>
      </c>
      <c r="C62" s="188"/>
      <c r="D62" s="190" t="s">
        <v>222</v>
      </c>
      <c r="E62" s="186" t="s">
        <v>223</v>
      </c>
      <c r="G62" s="178"/>
      <c r="H62" s="300" t="s">
        <v>228</v>
      </c>
      <c r="I62" s="302">
        <v>2</v>
      </c>
      <c r="J62" s="191"/>
      <c r="K62" s="236"/>
    </row>
    <row r="63" spans="1:11" ht="12.75" customHeight="1" x14ac:dyDescent="0.2">
      <c r="A63" s="187" t="str">
        <f>IF(ISBLANK(H63),"",($E$8&amp;"."&amp;+(COUNTA(H$7:H63))))</f>
        <v/>
      </c>
      <c r="B63" s="219"/>
      <c r="C63" s="188"/>
      <c r="D63" s="39"/>
      <c r="E63" s="186"/>
      <c r="G63" s="178"/>
      <c r="H63" s="303"/>
      <c r="I63" s="302"/>
      <c r="J63" s="191"/>
      <c r="K63" s="236"/>
    </row>
    <row r="64" spans="1:11" ht="12.75" customHeight="1" x14ac:dyDescent="0.2">
      <c r="A64" s="187" t="str">
        <f>IF(ISBLANK(H64),"",($E$8&amp;"."&amp;+(COUNTA(H$7:H64))))</f>
        <v>7.1.17</v>
      </c>
      <c r="B64" s="219"/>
      <c r="C64" s="188"/>
      <c r="D64" s="190" t="s">
        <v>225</v>
      </c>
      <c r="E64" s="186" t="s">
        <v>226</v>
      </c>
      <c r="G64" s="178"/>
      <c r="H64" s="300" t="str">
        <f>H62</f>
        <v>ea</v>
      </c>
      <c r="I64" s="302">
        <f>I62</f>
        <v>2</v>
      </c>
      <c r="J64" s="191"/>
      <c r="K64" s="236"/>
    </row>
    <row r="65" spans="1:11" ht="12.75" customHeight="1" x14ac:dyDescent="0.2">
      <c r="A65" s="187"/>
      <c r="B65" s="219"/>
      <c r="C65" s="188"/>
      <c r="D65" s="190"/>
      <c r="E65" s="186"/>
      <c r="G65" s="178"/>
      <c r="H65" s="300"/>
      <c r="I65" s="302"/>
      <c r="J65" s="191"/>
      <c r="K65" s="236"/>
    </row>
    <row r="66" spans="1:11" ht="12.75" customHeight="1" x14ac:dyDescent="0.2">
      <c r="A66" s="187"/>
      <c r="B66" s="219"/>
      <c r="C66" s="188"/>
      <c r="D66" s="190"/>
      <c r="E66" s="186"/>
      <c r="G66" s="178"/>
      <c r="H66" s="300"/>
      <c r="I66" s="302"/>
      <c r="J66" s="191"/>
      <c r="K66" s="236"/>
    </row>
    <row r="67" spans="1:11" ht="12.75" customHeight="1" x14ac:dyDescent="0.2">
      <c r="A67" s="187"/>
      <c r="B67" s="219"/>
      <c r="C67" s="188"/>
      <c r="D67" s="190"/>
      <c r="E67" s="186"/>
      <c r="G67" s="178"/>
      <c r="H67" s="300"/>
      <c r="I67" s="302"/>
      <c r="J67" s="191"/>
      <c r="K67" s="236"/>
    </row>
    <row r="68" spans="1:11" ht="12.75" customHeight="1" x14ac:dyDescent="0.2">
      <c r="A68" s="187"/>
      <c r="B68" s="219"/>
      <c r="C68" s="188"/>
      <c r="D68" s="190"/>
      <c r="E68" s="186"/>
      <c r="G68" s="178"/>
      <c r="H68" s="300"/>
      <c r="I68" s="302"/>
      <c r="J68" s="191"/>
      <c r="K68" s="236"/>
    </row>
    <row r="69" spans="1:11" ht="12.75" customHeight="1" x14ac:dyDescent="0.2">
      <c r="A69" s="187"/>
      <c r="B69" s="219"/>
      <c r="C69" s="188"/>
      <c r="D69" s="190"/>
      <c r="E69" s="186"/>
      <c r="G69" s="178"/>
      <c r="H69" s="300"/>
      <c r="I69" s="302"/>
      <c r="J69" s="191"/>
      <c r="K69" s="236"/>
    </row>
    <row r="70" spans="1:11" ht="12.75" customHeight="1" x14ac:dyDescent="0.2">
      <c r="A70" s="187"/>
      <c r="B70" s="219"/>
      <c r="C70" s="188"/>
      <c r="D70" s="190"/>
      <c r="E70" s="186"/>
      <c r="G70" s="178"/>
      <c r="H70" s="300"/>
      <c r="I70" s="302"/>
      <c r="J70" s="191"/>
      <c r="K70" s="236"/>
    </row>
    <row r="71" spans="1:11" ht="12.75" customHeight="1" x14ac:dyDescent="0.2">
      <c r="A71" s="187"/>
      <c r="B71" s="219"/>
      <c r="C71" s="188"/>
      <c r="D71" s="190"/>
      <c r="E71" s="186"/>
      <c r="G71" s="178"/>
      <c r="H71" s="300"/>
      <c r="I71" s="302"/>
      <c r="J71" s="191"/>
      <c r="K71" s="236"/>
    </row>
    <row r="72" spans="1:11" ht="12.75" customHeight="1" x14ac:dyDescent="0.2">
      <c r="A72" s="187"/>
      <c r="B72" s="219"/>
      <c r="C72" s="188"/>
      <c r="D72" s="190"/>
      <c r="E72" s="186"/>
      <c r="G72" s="178"/>
      <c r="H72" s="300"/>
      <c r="I72" s="302"/>
      <c r="J72" s="191"/>
      <c r="K72" s="236"/>
    </row>
    <row r="73" spans="1:11" s="203" customFormat="1" ht="12.75" customHeight="1" x14ac:dyDescent="0.2">
      <c r="A73" s="198"/>
      <c r="B73" s="199"/>
      <c r="C73" s="200"/>
      <c r="D73" s="200"/>
      <c r="E73" s="200"/>
      <c r="F73" s="200"/>
      <c r="G73" s="200"/>
      <c r="H73" s="305"/>
      <c r="I73" s="305"/>
      <c r="J73" s="226" t="s">
        <v>106</v>
      </c>
      <c r="K73" s="237"/>
    </row>
    <row r="74" spans="1:11" s="203" customFormat="1" ht="12.75" customHeight="1" x14ac:dyDescent="0.2">
      <c r="A74" s="198"/>
      <c r="B74" s="272"/>
      <c r="C74" s="274"/>
      <c r="D74" s="200"/>
      <c r="E74" s="200"/>
      <c r="F74" s="200"/>
      <c r="G74" s="276"/>
      <c r="H74" s="306"/>
      <c r="I74" s="309"/>
      <c r="J74" s="227" t="s">
        <v>107</v>
      </c>
      <c r="K74" s="275">
        <f>K73</f>
        <v>0</v>
      </c>
    </row>
    <row r="75" spans="1:11" ht="12.75" customHeight="1" x14ac:dyDescent="0.2">
      <c r="A75" s="187"/>
      <c r="C75" s="297"/>
      <c r="D75" s="190"/>
      <c r="E75" s="186"/>
      <c r="G75" s="178"/>
      <c r="H75" s="303"/>
      <c r="I75" s="302"/>
      <c r="J75" s="191"/>
      <c r="K75" s="236"/>
    </row>
    <row r="76" spans="1:11" ht="12.75" customHeight="1" x14ac:dyDescent="0.2">
      <c r="A76" s="187" t="str">
        <f>IF(ISBLANK(H76),"",($E$8&amp;"."&amp;+(COUNTA(H$7:H76))))</f>
        <v/>
      </c>
      <c r="B76" s="219"/>
      <c r="C76" s="183" t="s">
        <v>219</v>
      </c>
      <c r="D76" s="189"/>
      <c r="E76" s="186"/>
      <c r="G76" s="178"/>
      <c r="H76" s="303"/>
      <c r="I76" s="302"/>
      <c r="J76" s="191"/>
      <c r="K76" s="236"/>
    </row>
    <row r="77" spans="1:11" ht="12.75" customHeight="1" x14ac:dyDescent="0.2">
      <c r="A77" s="187" t="str">
        <f>IF(ISBLANK(H77),"",($E$8&amp;"."&amp;+(COUNTA(H$7:H77))))</f>
        <v/>
      </c>
      <c r="B77" s="219"/>
      <c r="C77" s="188"/>
      <c r="D77" s="39"/>
      <c r="E77" s="186"/>
      <c r="G77" s="178"/>
      <c r="H77" s="303"/>
      <c r="I77" s="302"/>
      <c r="J77" s="191"/>
      <c r="K77" s="236"/>
    </row>
    <row r="78" spans="1:11" ht="12.75" customHeight="1" x14ac:dyDescent="0.2">
      <c r="A78" s="187"/>
      <c r="B78" s="219"/>
      <c r="C78" s="311" t="s">
        <v>265</v>
      </c>
      <c r="D78" s="190"/>
      <c r="E78" s="186"/>
      <c r="G78" s="178"/>
      <c r="H78" s="303"/>
      <c r="I78" s="302"/>
      <c r="J78" s="191"/>
      <c r="K78" s="236"/>
    </row>
    <row r="79" spans="1:11" ht="12.75" customHeight="1" x14ac:dyDescent="0.2">
      <c r="A79" s="187"/>
      <c r="B79" s="219"/>
      <c r="C79" s="188"/>
      <c r="D79" s="39"/>
      <c r="E79" s="186"/>
      <c r="G79" s="178"/>
      <c r="H79" s="303"/>
      <c r="I79" s="302"/>
      <c r="J79" s="191"/>
      <c r="K79" s="236"/>
    </row>
    <row r="80" spans="1:11" ht="30" customHeight="1" x14ac:dyDescent="0.2">
      <c r="A80" s="187"/>
      <c r="B80" s="219"/>
      <c r="C80" s="546" t="s">
        <v>266</v>
      </c>
      <c r="D80" s="547"/>
      <c r="E80" s="547"/>
      <c r="F80" s="547"/>
      <c r="G80" s="548"/>
      <c r="H80" s="303"/>
      <c r="I80" s="302"/>
      <c r="J80" s="191"/>
      <c r="K80" s="236"/>
    </row>
    <row r="81" spans="1:11" ht="12.75" customHeight="1" x14ac:dyDescent="0.2">
      <c r="A81" s="187"/>
      <c r="B81" s="219"/>
      <c r="C81" s="39"/>
      <c r="D81" s="39"/>
      <c r="E81" s="186"/>
      <c r="G81" s="178"/>
      <c r="H81" s="303"/>
      <c r="I81" s="302"/>
      <c r="J81" s="191"/>
      <c r="K81" s="236"/>
    </row>
    <row r="82" spans="1:11" ht="12.75" customHeight="1" x14ac:dyDescent="0.2">
      <c r="A82" s="187"/>
      <c r="B82" s="219"/>
      <c r="D82" s="298" t="s">
        <v>267</v>
      </c>
      <c r="E82" s="190"/>
      <c r="F82" s="186"/>
      <c r="G82" s="178"/>
      <c r="H82" s="303"/>
      <c r="I82" s="302"/>
      <c r="J82" s="191"/>
      <c r="K82" s="236"/>
    </row>
    <row r="83" spans="1:11" ht="12.75" customHeight="1" x14ac:dyDescent="0.2">
      <c r="A83" s="187" t="str">
        <f>IF(ISBLANK(H83),"",($E$8&amp;"."&amp;+(COUNTA(H$7:H83))))</f>
        <v/>
      </c>
      <c r="B83" s="219"/>
      <c r="C83" s="188"/>
      <c r="D83" s="190"/>
      <c r="E83" s="186"/>
      <c r="G83" s="178"/>
      <c r="H83" s="303"/>
      <c r="I83" s="302"/>
      <c r="J83" s="191"/>
      <c r="K83" s="236"/>
    </row>
    <row r="84" spans="1:11" ht="12.75" customHeight="1" x14ac:dyDescent="0.2">
      <c r="A84" s="187" t="str">
        <f>IF(ISBLANK(H84),"",($E$8&amp;"."&amp;+(COUNTA(H$7:H84))))</f>
        <v>7.1.18</v>
      </c>
      <c r="B84" s="219"/>
      <c r="C84" s="188"/>
      <c r="D84" s="190" t="s">
        <v>222</v>
      </c>
      <c r="E84" s="186" t="s">
        <v>223</v>
      </c>
      <c r="G84" s="178"/>
      <c r="H84" s="312" t="s">
        <v>268</v>
      </c>
      <c r="I84" s="302" t="s">
        <v>257</v>
      </c>
      <c r="J84" s="191"/>
      <c r="K84" s="236"/>
    </row>
    <row r="85" spans="1:11" ht="12.75" customHeight="1" x14ac:dyDescent="0.2">
      <c r="A85" s="187" t="str">
        <f>IF(ISBLANK(H85),"",($E$8&amp;"."&amp;+(COUNTA(H$7:H85))))</f>
        <v/>
      </c>
      <c r="B85" s="219"/>
      <c r="C85" s="188"/>
      <c r="D85" s="39"/>
      <c r="E85" s="186"/>
      <c r="G85" s="178"/>
      <c r="H85" s="303"/>
      <c r="I85" s="302"/>
      <c r="J85" s="191"/>
      <c r="K85" s="236"/>
    </row>
    <row r="86" spans="1:11" ht="12.75" customHeight="1" x14ac:dyDescent="0.2">
      <c r="A86" s="187" t="str">
        <f>IF(ISBLANK(H86),"",($E$8&amp;"."&amp;+(COUNTA(H$7:H86))))</f>
        <v>7.1.19</v>
      </c>
      <c r="B86" s="219"/>
      <c r="C86" s="188"/>
      <c r="D86" s="190" t="s">
        <v>225</v>
      </c>
      <c r="E86" s="186" t="s">
        <v>226</v>
      </c>
      <c r="G86" s="178"/>
      <c r="H86" s="312" t="s">
        <v>268</v>
      </c>
      <c r="I86" s="302">
        <v>18</v>
      </c>
      <c r="J86" s="191"/>
      <c r="K86" s="236">
        <f>I86*J86</f>
        <v>0</v>
      </c>
    </row>
    <row r="87" spans="1:11" ht="12.75" customHeight="1" x14ac:dyDescent="0.2">
      <c r="A87" s="187"/>
      <c r="B87" s="219"/>
      <c r="C87" s="188"/>
      <c r="D87" s="39"/>
      <c r="E87" s="186"/>
      <c r="G87" s="178"/>
      <c r="H87" s="303"/>
      <c r="I87" s="302"/>
      <c r="J87" s="191"/>
      <c r="K87" s="236"/>
    </row>
    <row r="88" spans="1:11" ht="12.75" customHeight="1" x14ac:dyDescent="0.2">
      <c r="A88" s="187"/>
      <c r="B88" s="219"/>
      <c r="C88" s="311" t="s">
        <v>269</v>
      </c>
      <c r="D88" s="190"/>
      <c r="E88" s="186"/>
      <c r="G88" s="178"/>
      <c r="H88" s="303"/>
      <c r="I88" s="302"/>
      <c r="J88" s="191"/>
      <c r="K88" s="236">
        <f>I88*J88</f>
        <v>0</v>
      </c>
    </row>
    <row r="89" spans="1:11" ht="12.75" customHeight="1" x14ac:dyDescent="0.2">
      <c r="A89" s="187"/>
      <c r="B89" s="219"/>
      <c r="C89" s="222"/>
      <c r="D89" s="223"/>
      <c r="E89" s="224"/>
      <c r="F89" s="193"/>
      <c r="G89" s="225"/>
      <c r="H89" s="304"/>
      <c r="I89" s="302"/>
      <c r="J89" s="191"/>
      <c r="K89" s="236"/>
    </row>
    <row r="90" spans="1:11" ht="12.75" customHeight="1" x14ac:dyDescent="0.2">
      <c r="A90" s="187" t="str">
        <f>IF(ISBLANK(H90),"",($E$8&amp;"."&amp;+(COUNTA(H$7:H90))))</f>
        <v>7.1.20</v>
      </c>
      <c r="C90" s="188"/>
      <c r="D90" s="190" t="s">
        <v>222</v>
      </c>
      <c r="E90" s="186" t="s">
        <v>223</v>
      </c>
      <c r="G90" s="178"/>
      <c r="H90" s="300" t="s">
        <v>224</v>
      </c>
      <c r="I90" s="302">
        <v>50</v>
      </c>
      <c r="J90" s="191"/>
      <c r="K90" s="236"/>
    </row>
    <row r="91" spans="1:11" ht="12.75" customHeight="1" x14ac:dyDescent="0.2">
      <c r="A91" s="187" t="str">
        <f>IF(ISBLANK(H91),"",($E$8&amp;"."&amp;+(COUNTA(H$7:H91))))</f>
        <v/>
      </c>
      <c r="B91" s="219"/>
      <c r="C91" s="188"/>
      <c r="D91" s="39"/>
      <c r="E91" s="186"/>
      <c r="G91" s="178"/>
      <c r="H91" s="303"/>
      <c r="I91" s="302"/>
      <c r="J91" s="191"/>
      <c r="K91" s="236"/>
    </row>
    <row r="92" spans="1:11" ht="12.75" customHeight="1" x14ac:dyDescent="0.2">
      <c r="A92" s="187" t="str">
        <f>IF(ISBLANK(H92),"",($E$8&amp;"."&amp;+(COUNTA(H$7:H92))))</f>
        <v>7.1.21</v>
      </c>
      <c r="B92" s="219"/>
      <c r="C92" s="188"/>
      <c r="D92" s="190" t="s">
        <v>225</v>
      </c>
      <c r="E92" s="186" t="s">
        <v>226</v>
      </c>
      <c r="G92" s="178"/>
      <c r="H92" s="300" t="str">
        <f>H90</f>
        <v>m</v>
      </c>
      <c r="I92" s="302">
        <f>I90</f>
        <v>50</v>
      </c>
      <c r="J92" s="191"/>
      <c r="K92" s="236"/>
    </row>
    <row r="93" spans="1:11" ht="12.75" customHeight="1" x14ac:dyDescent="0.2">
      <c r="A93" s="187"/>
      <c r="B93" s="219"/>
      <c r="C93" s="185"/>
      <c r="D93" s="190"/>
      <c r="E93" s="186"/>
      <c r="G93" s="178"/>
      <c r="H93" s="303"/>
      <c r="I93" s="302"/>
      <c r="J93" s="191"/>
      <c r="K93" s="236"/>
    </row>
    <row r="94" spans="1:11" ht="12.75" customHeight="1" x14ac:dyDescent="0.2">
      <c r="A94" s="187"/>
      <c r="B94" s="219"/>
      <c r="C94" s="311" t="s">
        <v>221</v>
      </c>
      <c r="D94" s="190"/>
      <c r="E94" s="186"/>
      <c r="G94" s="178"/>
      <c r="H94" s="303"/>
      <c r="I94" s="302"/>
      <c r="J94" s="191"/>
      <c r="K94" s="236"/>
    </row>
    <row r="95" spans="1:11" ht="12.75" customHeight="1" x14ac:dyDescent="0.2">
      <c r="A95" s="187"/>
      <c r="B95" s="219"/>
      <c r="C95" s="185"/>
      <c r="D95" s="190"/>
      <c r="E95" s="186"/>
      <c r="G95" s="178"/>
      <c r="H95" s="303"/>
      <c r="I95" s="302"/>
      <c r="J95" s="191"/>
      <c r="K95" s="236"/>
    </row>
    <row r="96" spans="1:11" ht="12.75" customHeight="1" x14ac:dyDescent="0.2">
      <c r="A96" s="187" t="str">
        <f>IF(ISBLANK(H96),"",($E$8&amp;"."&amp;+(COUNTA(H$7:H96))))</f>
        <v>7.1.22</v>
      </c>
      <c r="C96" s="188"/>
      <c r="D96" s="190" t="s">
        <v>222</v>
      </c>
      <c r="E96" s="186" t="s">
        <v>223</v>
      </c>
      <c r="G96" s="178"/>
      <c r="H96" s="300" t="s">
        <v>224</v>
      </c>
      <c r="I96" s="302">
        <v>21</v>
      </c>
      <c r="J96" s="191"/>
      <c r="K96" s="236"/>
    </row>
    <row r="97" spans="1:11" ht="12.75" customHeight="1" x14ac:dyDescent="0.2">
      <c r="A97" s="187" t="str">
        <f>IF(ISBLANK(H97),"",($E$8&amp;"."&amp;+(COUNTA(H$7:H97))))</f>
        <v/>
      </c>
      <c r="B97" s="219"/>
      <c r="C97" s="188"/>
      <c r="D97" s="39"/>
      <c r="E97" s="186"/>
      <c r="G97" s="178"/>
      <c r="H97" s="303"/>
      <c r="I97" s="302"/>
      <c r="J97" s="191"/>
      <c r="K97" s="236"/>
    </row>
    <row r="98" spans="1:11" ht="12.75" customHeight="1" x14ac:dyDescent="0.2">
      <c r="A98" s="187" t="str">
        <f>IF(ISBLANK(H98),"",($E$8&amp;"."&amp;+(COUNTA(H$7:H98))))</f>
        <v>7.1.23</v>
      </c>
      <c r="B98" s="219"/>
      <c r="C98" s="188"/>
      <c r="D98" s="190" t="s">
        <v>225</v>
      </c>
      <c r="E98" s="186" t="s">
        <v>226</v>
      </c>
      <c r="G98" s="178"/>
      <c r="H98" s="300" t="str">
        <f>H96</f>
        <v>m</v>
      </c>
      <c r="I98" s="302">
        <f>I96</f>
        <v>21</v>
      </c>
      <c r="J98" s="191"/>
      <c r="K98" s="236"/>
    </row>
    <row r="99" spans="1:11" ht="12.75" customHeight="1" x14ac:dyDescent="0.2">
      <c r="A99" s="187"/>
      <c r="B99" s="219"/>
      <c r="C99" s="188"/>
      <c r="D99" s="190"/>
      <c r="E99" s="186"/>
      <c r="G99" s="178"/>
      <c r="H99" s="300"/>
      <c r="I99" s="302"/>
      <c r="J99" s="191"/>
      <c r="K99" s="236"/>
    </row>
    <row r="100" spans="1:11" ht="12.75" customHeight="1" x14ac:dyDescent="0.2">
      <c r="A100" s="187" t="str">
        <f>IF(ISBLANK(H100),"",($E$8&amp;"."&amp;+(COUNTA(H$7:H100))))</f>
        <v/>
      </c>
      <c r="B100" s="219"/>
      <c r="C100" s="314" t="s">
        <v>270</v>
      </c>
      <c r="D100" s="314"/>
      <c r="E100" s="186"/>
      <c r="G100" s="178"/>
      <c r="H100" s="303"/>
      <c r="I100" s="302"/>
      <c r="J100" s="191"/>
      <c r="K100" s="236"/>
    </row>
    <row r="101" spans="1:11" ht="12.75" customHeight="1" x14ac:dyDescent="0.2">
      <c r="A101" s="187" t="str">
        <f>IF(ISBLANK(H101),"",($E$8&amp;"."&amp;+(COUNTA(H$7:H101))))</f>
        <v/>
      </c>
      <c r="B101" s="219"/>
      <c r="C101" s="188"/>
      <c r="D101" s="39"/>
      <c r="E101" s="186"/>
      <c r="G101" s="178"/>
      <c r="H101" s="303"/>
      <c r="I101" s="302"/>
      <c r="J101" s="191"/>
      <c r="K101" s="236"/>
    </row>
    <row r="102" spans="1:11" ht="12.75" customHeight="1" x14ac:dyDescent="0.2">
      <c r="A102" s="187" t="str">
        <f>IF(ISBLANK(H102),"",($E$8&amp;"."&amp;+(COUNTA(H$7:H102))))</f>
        <v>7.1.24</v>
      </c>
      <c r="B102" s="219"/>
      <c r="C102" s="188"/>
      <c r="D102" s="190" t="s">
        <v>222</v>
      </c>
      <c r="E102" s="186" t="s">
        <v>223</v>
      </c>
      <c r="G102" s="178"/>
      <c r="H102" s="303" t="s">
        <v>224</v>
      </c>
      <c r="I102" s="302">
        <v>8</v>
      </c>
      <c r="J102" s="191"/>
      <c r="K102" s="236"/>
    </row>
    <row r="103" spans="1:11" ht="12.75" customHeight="1" x14ac:dyDescent="0.2">
      <c r="A103" s="187" t="str">
        <f>IF(ISBLANK(H103),"",($E$8&amp;"."&amp;+(COUNTA(H$7:H103))))</f>
        <v/>
      </c>
      <c r="B103" s="219"/>
      <c r="C103" s="188"/>
      <c r="D103" s="39"/>
      <c r="E103" s="186"/>
      <c r="G103" s="178"/>
      <c r="H103" s="303"/>
      <c r="I103" s="302"/>
      <c r="J103" s="191"/>
      <c r="K103" s="236"/>
    </row>
    <row r="104" spans="1:11" ht="12.75" customHeight="1" x14ac:dyDescent="0.2">
      <c r="A104" s="187" t="str">
        <f>IF(ISBLANK(H104),"",($E$8&amp;"."&amp;+(COUNTA(H$7:H104))))</f>
        <v>7.1.25</v>
      </c>
      <c r="B104" s="219"/>
      <c r="C104" s="188"/>
      <c r="D104" s="190" t="s">
        <v>225</v>
      </c>
      <c r="E104" s="186" t="s">
        <v>226</v>
      </c>
      <c r="G104" s="178"/>
      <c r="H104" s="303" t="str">
        <f>H102</f>
        <v>m</v>
      </c>
      <c r="I104" s="302">
        <f>I102</f>
        <v>8</v>
      </c>
      <c r="J104" s="191"/>
      <c r="K104" s="236"/>
    </row>
    <row r="105" spans="1:11" ht="12.75" customHeight="1" x14ac:dyDescent="0.2">
      <c r="A105" s="187" t="str">
        <f>IF(ISBLANK(H105),"",($E$8&amp;"."&amp;+(COUNTA(H$7:H105))))</f>
        <v/>
      </c>
      <c r="B105" s="219"/>
      <c r="C105" s="188"/>
      <c r="D105" s="190"/>
      <c r="E105" s="186"/>
      <c r="G105" s="178"/>
      <c r="H105" s="303"/>
      <c r="I105" s="302"/>
      <c r="J105" s="191"/>
      <c r="K105" s="236"/>
    </row>
    <row r="106" spans="1:11" ht="12.75" customHeight="1" x14ac:dyDescent="0.2">
      <c r="A106" s="187"/>
      <c r="B106" s="219"/>
      <c r="C106" s="311" t="s">
        <v>271</v>
      </c>
      <c r="D106" s="190"/>
      <c r="E106" s="186"/>
      <c r="G106" s="178"/>
      <c r="H106" s="303"/>
      <c r="I106" s="302"/>
      <c r="J106" s="191"/>
      <c r="K106" s="236"/>
    </row>
    <row r="107" spans="1:11" ht="12.75" customHeight="1" x14ac:dyDescent="0.2">
      <c r="A107" s="187"/>
      <c r="B107" s="219"/>
      <c r="C107" s="188"/>
      <c r="D107" s="190"/>
      <c r="E107" s="186"/>
      <c r="G107" s="178"/>
      <c r="H107" s="303"/>
      <c r="I107" s="302"/>
      <c r="J107" s="191"/>
      <c r="K107" s="236"/>
    </row>
    <row r="108" spans="1:11" ht="12.75" customHeight="1" x14ac:dyDescent="0.2">
      <c r="A108" s="187" t="str">
        <f>IF(ISBLANK(H108),"",($E$8&amp;"."&amp;+(COUNTA(H$7:H108))))</f>
        <v>7.1.26</v>
      </c>
      <c r="B108" s="219"/>
      <c r="C108" s="188"/>
      <c r="D108" s="190" t="s">
        <v>222</v>
      </c>
      <c r="E108" s="186" t="s">
        <v>223</v>
      </c>
      <c r="G108" s="178"/>
      <c r="H108" s="312" t="s">
        <v>268</v>
      </c>
      <c r="I108" s="302">
        <v>1</v>
      </c>
      <c r="J108" s="191"/>
      <c r="K108" s="236"/>
    </row>
    <row r="109" spans="1:11" ht="12.75" customHeight="1" x14ac:dyDescent="0.2">
      <c r="A109" s="187" t="str">
        <f>IF(ISBLANK(H109),"",($E$8&amp;"."&amp;+(COUNTA(H$7:H109))))</f>
        <v/>
      </c>
      <c r="B109" s="219"/>
      <c r="C109" s="188"/>
      <c r="D109" s="39"/>
      <c r="E109" s="186"/>
      <c r="G109" s="178"/>
      <c r="H109" s="303"/>
      <c r="I109" s="302"/>
      <c r="J109" s="191"/>
      <c r="K109" s="236"/>
    </row>
    <row r="110" spans="1:11" ht="12.75" customHeight="1" x14ac:dyDescent="0.2">
      <c r="A110" s="187" t="str">
        <f>IF(ISBLANK(H110),"",($E$8&amp;"."&amp;+(COUNTA(H$7:H110))))</f>
        <v>7.1.27</v>
      </c>
      <c r="B110" s="219"/>
      <c r="C110" s="188"/>
      <c r="D110" s="190" t="s">
        <v>225</v>
      </c>
      <c r="E110" s="186" t="s">
        <v>226</v>
      </c>
      <c r="G110" s="178"/>
      <c r="H110" s="303" t="str">
        <f>H108</f>
        <v>m³</v>
      </c>
      <c r="I110" s="302">
        <f>I108</f>
        <v>1</v>
      </c>
      <c r="J110" s="191"/>
      <c r="K110" s="236"/>
    </row>
    <row r="111" spans="1:11" ht="12.75" customHeight="1" x14ac:dyDescent="0.2">
      <c r="A111" s="187"/>
      <c r="B111" s="219"/>
      <c r="C111" s="197"/>
      <c r="D111" s="190"/>
      <c r="E111" s="186"/>
      <c r="G111" s="178"/>
      <c r="H111" s="303"/>
      <c r="I111" s="302"/>
      <c r="J111" s="191"/>
      <c r="K111" s="236"/>
    </row>
    <row r="112" spans="1:11" ht="12.75" customHeight="1" x14ac:dyDescent="0.2">
      <c r="A112" s="187"/>
      <c r="B112" s="219"/>
      <c r="C112" s="311" t="s">
        <v>272</v>
      </c>
      <c r="D112" s="39"/>
      <c r="E112" s="186"/>
      <c r="G112" s="178"/>
      <c r="H112" s="303"/>
      <c r="I112" s="302"/>
      <c r="J112" s="191"/>
      <c r="K112" s="236"/>
    </row>
    <row r="113" spans="1:11" ht="12.75" customHeight="1" x14ac:dyDescent="0.2">
      <c r="A113" s="187"/>
      <c r="B113" s="219"/>
      <c r="C113" s="197"/>
      <c r="D113" s="190"/>
      <c r="E113" s="186"/>
      <c r="G113" s="178"/>
      <c r="H113" s="303"/>
      <c r="I113" s="302"/>
      <c r="J113" s="191"/>
      <c r="K113" s="236"/>
    </row>
    <row r="114" spans="1:11" ht="12.75" customHeight="1" x14ac:dyDescent="0.2">
      <c r="A114" s="187" t="str">
        <f>IF(ISBLANK(H114),"",($E$8&amp;"."&amp;+(COUNTA(H$7:H114))))</f>
        <v>7.1.28</v>
      </c>
      <c r="B114" s="219"/>
      <c r="C114" s="188"/>
      <c r="D114" s="190" t="s">
        <v>222</v>
      </c>
      <c r="E114" s="186" t="s">
        <v>223</v>
      </c>
      <c r="G114" s="178"/>
      <c r="H114" s="312" t="s">
        <v>228</v>
      </c>
      <c r="I114" s="302">
        <v>4</v>
      </c>
      <c r="J114" s="191"/>
      <c r="K114" s="236"/>
    </row>
    <row r="115" spans="1:11" ht="12.75" customHeight="1" x14ac:dyDescent="0.2">
      <c r="A115" s="187" t="str">
        <f>IF(ISBLANK(H115),"",($E$8&amp;"."&amp;+(COUNTA(H$7:H115))))</f>
        <v/>
      </c>
      <c r="B115" s="219"/>
      <c r="C115" s="188"/>
      <c r="D115" s="39"/>
      <c r="E115" s="186"/>
      <c r="G115" s="178"/>
      <c r="H115" s="303"/>
      <c r="I115" s="302"/>
      <c r="J115" s="191"/>
      <c r="K115" s="236"/>
    </row>
    <row r="116" spans="1:11" ht="12.75" customHeight="1" x14ac:dyDescent="0.2">
      <c r="A116" s="187" t="str">
        <f>IF(ISBLANK(H116),"",($E$8&amp;"."&amp;+(COUNTA(H$7:H116))))</f>
        <v>7.1.29</v>
      </c>
      <c r="B116" s="219"/>
      <c r="C116" s="188"/>
      <c r="D116" s="190" t="s">
        <v>225</v>
      </c>
      <c r="E116" s="186" t="s">
        <v>226</v>
      </c>
      <c r="G116" s="178"/>
      <c r="H116" s="303" t="str">
        <f>H114</f>
        <v>ea</v>
      </c>
      <c r="I116" s="302">
        <f>I114</f>
        <v>4</v>
      </c>
      <c r="J116" s="191"/>
      <c r="K116" s="236"/>
    </row>
    <row r="117" spans="1:11" ht="12.75" customHeight="1" x14ac:dyDescent="0.2">
      <c r="A117" s="187"/>
      <c r="B117" s="219"/>
      <c r="C117" s="197"/>
      <c r="D117" s="190"/>
      <c r="E117" s="186"/>
      <c r="G117" s="178"/>
      <c r="H117" s="303"/>
      <c r="I117" s="302"/>
      <c r="J117" s="191"/>
      <c r="K117" s="236"/>
    </row>
    <row r="118" spans="1:11" ht="12.75" customHeight="1" x14ac:dyDescent="0.2">
      <c r="A118" s="187"/>
      <c r="B118" s="219"/>
      <c r="C118" s="311" t="s">
        <v>273</v>
      </c>
      <c r="D118" s="190"/>
      <c r="E118" s="186"/>
      <c r="G118" s="178"/>
      <c r="H118" s="303"/>
      <c r="I118" s="302"/>
      <c r="J118" s="191"/>
      <c r="K118" s="236"/>
    </row>
    <row r="119" spans="1:11" ht="12.75" customHeight="1" x14ac:dyDescent="0.2">
      <c r="A119" s="187"/>
      <c r="B119" s="219"/>
      <c r="C119" s="196"/>
      <c r="D119" s="39"/>
      <c r="E119" s="186"/>
      <c r="G119" s="178"/>
      <c r="H119" s="303"/>
      <c r="I119" s="302"/>
      <c r="J119" s="191"/>
      <c r="K119" s="236"/>
    </row>
    <row r="120" spans="1:11" ht="12.75" customHeight="1" x14ac:dyDescent="0.2">
      <c r="A120" s="187" t="str">
        <f>IF(ISBLANK(H120),"",($E$8&amp;"."&amp;+(COUNTA(H$7:H120))))</f>
        <v>7.1.30</v>
      </c>
      <c r="B120" s="219"/>
      <c r="C120" s="188"/>
      <c r="D120" s="190" t="s">
        <v>222</v>
      </c>
      <c r="E120" s="186" t="s">
        <v>223</v>
      </c>
      <c r="G120" s="178"/>
      <c r="H120" s="312" t="s">
        <v>268</v>
      </c>
      <c r="I120" s="302">
        <v>10</v>
      </c>
      <c r="J120" s="191"/>
      <c r="K120" s="236"/>
    </row>
    <row r="121" spans="1:11" ht="12.75" customHeight="1" x14ac:dyDescent="0.2">
      <c r="A121" s="187" t="str">
        <f>IF(ISBLANK(H121),"",($E$8&amp;"."&amp;+(COUNTA(H$7:H121))))</f>
        <v/>
      </c>
      <c r="B121" s="219"/>
      <c r="C121" s="188"/>
      <c r="D121" s="39"/>
      <c r="E121" s="186"/>
      <c r="G121" s="178"/>
      <c r="H121" s="303"/>
      <c r="I121" s="302"/>
      <c r="J121" s="191"/>
      <c r="K121" s="236"/>
    </row>
    <row r="122" spans="1:11" ht="12.75" customHeight="1" x14ac:dyDescent="0.2">
      <c r="A122" s="187" t="str">
        <f>IF(ISBLANK(H122),"",($E$8&amp;"."&amp;+(COUNTA(H$7:H122))))</f>
        <v>7.1.31</v>
      </c>
      <c r="B122" s="219"/>
      <c r="C122" s="188"/>
      <c r="D122" s="190" t="s">
        <v>225</v>
      </c>
      <c r="E122" s="186" t="s">
        <v>226</v>
      </c>
      <c r="G122" s="178"/>
      <c r="H122" s="303" t="str">
        <f>H120</f>
        <v>m³</v>
      </c>
      <c r="I122" s="302">
        <f>I120</f>
        <v>10</v>
      </c>
      <c r="J122" s="191"/>
      <c r="K122" s="236"/>
    </row>
    <row r="123" spans="1:11" ht="12.75" customHeight="1" x14ac:dyDescent="0.2">
      <c r="A123" s="187"/>
      <c r="B123" s="219"/>
      <c r="C123" s="188"/>
      <c r="D123" s="190"/>
      <c r="E123" s="186"/>
      <c r="G123" s="178"/>
      <c r="H123" s="303"/>
      <c r="I123" s="302"/>
      <c r="J123" s="191"/>
      <c r="K123" s="236"/>
    </row>
    <row r="124" spans="1:11" ht="12.75" customHeight="1" x14ac:dyDescent="0.2">
      <c r="A124" s="187"/>
      <c r="B124" s="219"/>
      <c r="C124" s="311" t="s">
        <v>274</v>
      </c>
      <c r="D124" s="189"/>
      <c r="E124" s="186"/>
      <c r="G124" s="178"/>
      <c r="H124" s="303"/>
      <c r="I124" s="302"/>
      <c r="J124" s="191"/>
      <c r="K124" s="236"/>
    </row>
    <row r="125" spans="1:11" ht="12.75" customHeight="1" x14ac:dyDescent="0.2">
      <c r="A125" s="187"/>
      <c r="B125" s="219"/>
      <c r="C125" s="39"/>
      <c r="D125" s="189"/>
      <c r="E125" s="186"/>
      <c r="G125" s="178"/>
      <c r="H125" s="303"/>
      <c r="I125" s="302"/>
      <c r="J125" s="191"/>
      <c r="K125" s="236"/>
    </row>
    <row r="126" spans="1:11" ht="12.75" customHeight="1" x14ac:dyDescent="0.2">
      <c r="A126" s="187"/>
      <c r="C126" s="311" t="s">
        <v>227</v>
      </c>
      <c r="D126" s="39"/>
      <c r="E126" s="186"/>
      <c r="G126" s="178"/>
      <c r="H126" s="303"/>
      <c r="I126" s="302"/>
      <c r="J126" s="191"/>
      <c r="K126" s="236"/>
    </row>
    <row r="127" spans="1:11" ht="12.75" customHeight="1" x14ac:dyDescent="0.2">
      <c r="A127" s="187"/>
      <c r="B127" s="219"/>
      <c r="C127" s="197"/>
      <c r="D127" s="190"/>
      <c r="E127" s="186"/>
      <c r="G127" s="178"/>
      <c r="H127" s="303"/>
      <c r="I127" s="302"/>
      <c r="J127" s="191"/>
      <c r="K127" s="236"/>
    </row>
    <row r="128" spans="1:11" ht="12.75" customHeight="1" x14ac:dyDescent="0.2">
      <c r="A128" s="187" t="str">
        <f>IF(ISBLANK(H128),"",($E$8&amp;"."&amp;+(COUNTA(H$7:H128))))</f>
        <v>7.1.32</v>
      </c>
      <c r="B128" s="219"/>
      <c r="C128" s="188"/>
      <c r="D128" s="190" t="s">
        <v>222</v>
      </c>
      <c r="E128" s="186" t="s">
        <v>223</v>
      </c>
      <c r="G128" s="178"/>
      <c r="H128" s="312" t="s">
        <v>228</v>
      </c>
      <c r="I128" s="302">
        <v>7</v>
      </c>
      <c r="J128" s="191"/>
      <c r="K128" s="236"/>
    </row>
    <row r="129" spans="1:11" ht="12.75" customHeight="1" x14ac:dyDescent="0.2">
      <c r="A129" s="187" t="str">
        <f>IF(ISBLANK(H129),"",($E$8&amp;"."&amp;+(COUNTA(H$7:H129))))</f>
        <v/>
      </c>
      <c r="B129" s="219"/>
      <c r="C129" s="188"/>
      <c r="D129" s="39"/>
      <c r="E129" s="186"/>
      <c r="G129" s="178"/>
      <c r="H129" s="303"/>
      <c r="I129" s="302"/>
      <c r="J129" s="191"/>
      <c r="K129" s="236"/>
    </row>
    <row r="130" spans="1:11" ht="12.75" customHeight="1" x14ac:dyDescent="0.2">
      <c r="A130" s="187" t="str">
        <f>IF(ISBLANK(H130),"",($E$8&amp;"."&amp;+(COUNTA(H$7:H130))))</f>
        <v>7.1.33</v>
      </c>
      <c r="B130" s="219"/>
      <c r="C130" s="188"/>
      <c r="D130" s="190" t="s">
        <v>225</v>
      </c>
      <c r="E130" s="186" t="s">
        <v>226</v>
      </c>
      <c r="G130" s="178"/>
      <c r="H130" s="303" t="str">
        <f>H128</f>
        <v>ea</v>
      </c>
      <c r="I130" s="302">
        <f>I128</f>
        <v>7</v>
      </c>
      <c r="J130" s="191"/>
      <c r="K130" s="236"/>
    </row>
    <row r="131" spans="1:11" ht="12.75" customHeight="1" x14ac:dyDescent="0.2">
      <c r="A131" s="187"/>
      <c r="B131" s="219"/>
      <c r="C131" s="188"/>
      <c r="D131" s="189"/>
      <c r="E131" s="186"/>
      <c r="G131" s="178"/>
      <c r="H131" s="303"/>
      <c r="I131" s="302"/>
      <c r="J131" s="191"/>
      <c r="K131" s="236"/>
    </row>
    <row r="132" spans="1:11" ht="12.75" customHeight="1" x14ac:dyDescent="0.2">
      <c r="A132" s="187"/>
      <c r="B132" s="219"/>
      <c r="C132" s="565" t="s">
        <v>275</v>
      </c>
      <c r="D132" s="566"/>
      <c r="E132" s="566"/>
      <c r="F132" s="566"/>
      <c r="G132" s="567"/>
      <c r="H132" s="303"/>
      <c r="I132" s="302"/>
      <c r="J132" s="191"/>
      <c r="K132" s="236"/>
    </row>
    <row r="133" spans="1:11" ht="12.75" customHeight="1" x14ac:dyDescent="0.2">
      <c r="A133" s="187"/>
      <c r="B133" s="219"/>
      <c r="C133" s="196"/>
      <c r="D133" s="39"/>
      <c r="E133" s="186"/>
      <c r="G133" s="178"/>
      <c r="H133" s="303"/>
      <c r="I133" s="302"/>
      <c r="J133" s="191"/>
      <c r="K133" s="236"/>
    </row>
    <row r="134" spans="1:11" ht="12.75" customHeight="1" x14ac:dyDescent="0.2">
      <c r="A134" s="187" t="str">
        <f>IF(ISBLANK(H134),"",($E$8&amp;"."&amp;+(COUNTA(H$7:H134))))</f>
        <v>7.1.34</v>
      </c>
      <c r="B134" s="219"/>
      <c r="C134" s="188"/>
      <c r="D134" s="190" t="s">
        <v>222</v>
      </c>
      <c r="E134" s="186" t="s">
        <v>223</v>
      </c>
      <c r="G134" s="178"/>
      <c r="H134" s="312" t="s">
        <v>276</v>
      </c>
      <c r="I134" s="302">
        <v>1</v>
      </c>
      <c r="J134" s="191"/>
      <c r="K134" s="236"/>
    </row>
    <row r="135" spans="1:11" ht="12.75" customHeight="1" x14ac:dyDescent="0.2">
      <c r="A135" s="187" t="str">
        <f>IF(ISBLANK(H135),"",($E$8&amp;"."&amp;+(COUNTA(H$7:H135))))</f>
        <v/>
      </c>
      <c r="B135" s="219"/>
      <c r="C135" s="188"/>
      <c r="D135" s="39"/>
      <c r="E135" s="186"/>
      <c r="G135" s="178"/>
      <c r="H135" s="303"/>
      <c r="I135" s="302"/>
      <c r="J135" s="191"/>
      <c r="K135" s="236"/>
    </row>
    <row r="136" spans="1:11" ht="12.75" customHeight="1" x14ac:dyDescent="0.2">
      <c r="A136" s="187" t="str">
        <f>IF(ISBLANK(H136),"",($E$8&amp;"."&amp;+(COUNTA(H$7:H136))))</f>
        <v>7.1.35</v>
      </c>
      <c r="B136" s="219"/>
      <c r="C136" s="188"/>
      <c r="D136" s="190" t="s">
        <v>225</v>
      </c>
      <c r="E136" s="186" t="s">
        <v>226</v>
      </c>
      <c r="G136" s="178"/>
      <c r="H136" s="303" t="str">
        <f>H134</f>
        <v>Lot</v>
      </c>
      <c r="I136" s="302">
        <f>I134</f>
        <v>1</v>
      </c>
      <c r="J136" s="191"/>
      <c r="K136" s="236"/>
    </row>
    <row r="137" spans="1:11" ht="12.75" customHeight="1" x14ac:dyDescent="0.2">
      <c r="A137" s="187"/>
      <c r="B137" s="219"/>
      <c r="C137" s="188"/>
      <c r="D137" s="189"/>
      <c r="E137" s="186"/>
      <c r="G137" s="178"/>
      <c r="H137" s="303"/>
      <c r="I137" s="302"/>
      <c r="J137" s="191"/>
      <c r="K137" s="236"/>
    </row>
    <row r="138" spans="1:11" ht="12.75" customHeight="1" x14ac:dyDescent="0.2">
      <c r="A138" s="187"/>
      <c r="B138" s="219"/>
      <c r="C138" s="565" t="s">
        <v>277</v>
      </c>
      <c r="D138" s="566"/>
      <c r="E138" s="566"/>
      <c r="F138" s="566"/>
      <c r="G138" s="567"/>
      <c r="H138" s="303"/>
      <c r="I138" s="302"/>
      <c r="J138" s="191"/>
      <c r="K138" s="236"/>
    </row>
    <row r="139" spans="1:11" ht="12.75" customHeight="1" x14ac:dyDescent="0.2">
      <c r="A139" s="187"/>
      <c r="B139" s="219"/>
      <c r="C139" s="188"/>
      <c r="D139" s="190"/>
      <c r="E139" s="186"/>
      <c r="G139" s="178"/>
      <c r="H139" s="303"/>
      <c r="I139" s="302"/>
      <c r="J139" s="191"/>
      <c r="K139" s="236"/>
    </row>
    <row r="140" spans="1:11" ht="12.75" customHeight="1" x14ac:dyDescent="0.2">
      <c r="A140" s="187" t="str">
        <f>IF(ISBLANK(H140),"",($E$8&amp;"."&amp;+(COUNTA(H$7:H140))))</f>
        <v>7.1.36</v>
      </c>
      <c r="B140" s="219"/>
      <c r="C140" s="188"/>
      <c r="D140" s="190" t="s">
        <v>222</v>
      </c>
      <c r="E140" s="186" t="s">
        <v>223</v>
      </c>
      <c r="G140" s="178"/>
      <c r="H140" s="312" t="s">
        <v>228</v>
      </c>
      <c r="I140" s="302">
        <v>1</v>
      </c>
      <c r="J140" s="191"/>
      <c r="K140" s="236"/>
    </row>
    <row r="141" spans="1:11" ht="12.75" customHeight="1" x14ac:dyDescent="0.2">
      <c r="A141" s="187" t="str">
        <f>IF(ISBLANK(H141),"",($E$8&amp;"."&amp;+(COUNTA(H$7:H141))))</f>
        <v/>
      </c>
      <c r="B141" s="219"/>
      <c r="C141" s="188"/>
      <c r="D141" s="39"/>
      <c r="E141" s="186"/>
      <c r="G141" s="178"/>
      <c r="H141" s="303"/>
      <c r="I141" s="302"/>
      <c r="J141" s="191"/>
      <c r="K141" s="236"/>
    </row>
    <row r="142" spans="1:11" ht="12.75" customHeight="1" x14ac:dyDescent="0.2">
      <c r="A142" s="187" t="str">
        <f>IF(ISBLANK(H142),"",($E$8&amp;"."&amp;+(COUNTA(H$7:H142))))</f>
        <v>7.1.37</v>
      </c>
      <c r="B142" s="219"/>
      <c r="C142" s="188"/>
      <c r="D142" s="190" t="s">
        <v>225</v>
      </c>
      <c r="E142" s="186" t="s">
        <v>226</v>
      </c>
      <c r="G142" s="178"/>
      <c r="H142" s="303" t="str">
        <f>H140</f>
        <v>ea</v>
      </c>
      <c r="I142" s="302">
        <f>I140</f>
        <v>1</v>
      </c>
      <c r="J142" s="191"/>
      <c r="K142" s="236"/>
    </row>
    <row r="143" spans="1:11" ht="12.75" customHeight="1" x14ac:dyDescent="0.2">
      <c r="A143" s="187"/>
      <c r="B143" s="219"/>
      <c r="C143" s="188"/>
      <c r="D143" s="190"/>
      <c r="E143" s="186"/>
      <c r="G143" s="178"/>
      <c r="H143" s="300"/>
      <c r="I143" s="302"/>
      <c r="J143" s="191"/>
      <c r="K143" s="236"/>
    </row>
    <row r="144" spans="1:11" ht="12.75" customHeight="1" x14ac:dyDescent="0.2">
      <c r="A144" s="187"/>
      <c r="B144" s="219"/>
      <c r="C144" s="188"/>
      <c r="D144" s="190"/>
      <c r="E144" s="186"/>
      <c r="G144" s="178"/>
      <c r="H144" s="300"/>
      <c r="I144" s="302"/>
      <c r="J144" s="191"/>
      <c r="K144" s="236"/>
    </row>
    <row r="145" spans="1:11" ht="12.75" customHeight="1" x14ac:dyDescent="0.2">
      <c r="A145" s="187"/>
      <c r="B145" s="219"/>
      <c r="C145" s="188"/>
      <c r="D145" s="190"/>
      <c r="E145" s="186"/>
      <c r="G145" s="178"/>
      <c r="H145" s="300"/>
      <c r="I145" s="302"/>
      <c r="J145" s="191"/>
      <c r="K145" s="236"/>
    </row>
    <row r="146" spans="1:11" ht="12.75" customHeight="1" x14ac:dyDescent="0.2">
      <c r="A146" s="187"/>
      <c r="B146" s="219"/>
      <c r="C146" s="188"/>
      <c r="D146" s="190"/>
      <c r="E146" s="186"/>
      <c r="G146" s="178"/>
      <c r="H146" s="300"/>
      <c r="I146" s="302"/>
      <c r="J146" s="191"/>
      <c r="K146" s="236"/>
    </row>
    <row r="147" spans="1:11" ht="12.75" customHeight="1" x14ac:dyDescent="0.2">
      <c r="A147" s="187"/>
      <c r="B147" s="219"/>
      <c r="C147" s="188"/>
      <c r="D147" s="190"/>
      <c r="E147" s="186"/>
      <c r="G147" s="178"/>
      <c r="H147" s="300"/>
      <c r="I147" s="302"/>
      <c r="J147" s="191"/>
      <c r="K147" s="236"/>
    </row>
    <row r="148" spans="1:11" ht="12.75" customHeight="1" x14ac:dyDescent="0.2">
      <c r="A148" s="187"/>
      <c r="B148" s="219"/>
      <c r="C148" s="188"/>
      <c r="D148" s="190"/>
      <c r="E148" s="186"/>
      <c r="G148" s="178"/>
      <c r="H148" s="300"/>
      <c r="I148" s="302"/>
      <c r="J148" s="191"/>
      <c r="K148" s="236"/>
    </row>
    <row r="149" spans="1:11" ht="12.75" customHeight="1" x14ac:dyDescent="0.2">
      <c r="A149" s="187"/>
      <c r="B149" s="219"/>
      <c r="C149" s="188"/>
      <c r="D149" s="190"/>
      <c r="E149" s="186"/>
      <c r="G149" s="178"/>
      <c r="H149" s="300"/>
      <c r="I149" s="302"/>
      <c r="J149" s="191"/>
      <c r="K149" s="236"/>
    </row>
    <row r="150" spans="1:11" ht="12.75" customHeight="1" x14ac:dyDescent="0.2">
      <c r="A150" s="187"/>
      <c r="B150" s="219"/>
      <c r="C150" s="188"/>
      <c r="D150" s="190"/>
      <c r="E150" s="186"/>
      <c r="G150" s="178"/>
      <c r="H150" s="303"/>
      <c r="I150" s="302"/>
      <c r="J150" s="191"/>
      <c r="K150" s="236"/>
    </row>
    <row r="151" spans="1:11" ht="12.75" customHeight="1" x14ac:dyDescent="0.2">
      <c r="A151" s="187"/>
      <c r="B151" s="219"/>
      <c r="C151" s="188"/>
      <c r="D151" s="39"/>
      <c r="E151" s="186"/>
      <c r="G151" s="178"/>
      <c r="H151" s="303"/>
      <c r="I151" s="302"/>
      <c r="J151" s="191"/>
      <c r="K151" s="236"/>
    </row>
    <row r="152" spans="1:11" ht="12.75" customHeight="1" x14ac:dyDescent="0.2">
      <c r="A152" s="187"/>
      <c r="B152" s="219"/>
      <c r="C152" s="188"/>
      <c r="D152" s="190"/>
      <c r="E152" s="186"/>
      <c r="G152" s="178"/>
      <c r="H152" s="303"/>
      <c r="I152" s="302"/>
      <c r="J152" s="191"/>
      <c r="K152" s="236"/>
    </row>
    <row r="153" spans="1:11" ht="12.75" customHeight="1" x14ac:dyDescent="0.2">
      <c r="A153" s="187"/>
      <c r="B153" s="219"/>
      <c r="C153" s="188"/>
      <c r="D153" s="39"/>
      <c r="E153" s="186"/>
      <c r="G153" s="178"/>
      <c r="H153" s="303"/>
      <c r="I153" s="302"/>
      <c r="J153" s="191"/>
      <c r="K153" s="236"/>
    </row>
    <row r="154" spans="1:11" ht="15" customHeight="1" x14ac:dyDescent="0.2">
      <c r="A154" s="187"/>
      <c r="B154" s="219"/>
      <c r="C154" s="188"/>
      <c r="D154" s="190"/>
      <c r="E154" s="186"/>
      <c r="G154" s="178"/>
      <c r="H154" s="303"/>
      <c r="I154" s="302"/>
      <c r="J154" s="191"/>
      <c r="K154" s="236"/>
    </row>
    <row r="155" spans="1:11" s="203" customFormat="1" ht="12.75" customHeight="1" x14ac:dyDescent="0.2">
      <c r="A155" s="198"/>
      <c r="B155" s="199"/>
      <c r="C155" s="200"/>
      <c r="D155" s="200"/>
      <c r="E155" s="200"/>
      <c r="F155" s="200"/>
      <c r="G155" s="200"/>
      <c r="H155" s="305"/>
      <c r="I155" s="305"/>
      <c r="J155" s="226" t="s">
        <v>106</v>
      </c>
      <c r="K155" s="237">
        <f>SUM(K7:K154)</f>
        <v>0</v>
      </c>
    </row>
    <row r="156" spans="1:11" s="203" customFormat="1" ht="12.75" customHeight="1" x14ac:dyDescent="0.2">
      <c r="A156" s="198"/>
      <c r="B156" s="272"/>
      <c r="C156" s="274"/>
      <c r="D156" s="200"/>
      <c r="E156" s="200"/>
      <c r="F156" s="200"/>
      <c r="G156" s="276"/>
      <c r="H156" s="306"/>
      <c r="I156" s="309"/>
      <c r="J156" s="227" t="s">
        <v>107</v>
      </c>
      <c r="K156" s="275">
        <f>K155</f>
        <v>0</v>
      </c>
    </row>
    <row r="157" spans="1:11" ht="12.75" customHeight="1" x14ac:dyDescent="0.2">
      <c r="A157" s="187" t="str">
        <f>IF(ISBLANK(H157),"",($E$8&amp;"."&amp;+(COUNTA(H$7:H157))))</f>
        <v/>
      </c>
      <c r="B157" s="219"/>
      <c r="C157" s="188"/>
      <c r="D157" s="190"/>
      <c r="E157" s="186"/>
      <c r="G157" s="178"/>
      <c r="H157" s="303"/>
      <c r="I157" s="302"/>
      <c r="J157" s="191"/>
      <c r="K157" s="236"/>
    </row>
    <row r="158" spans="1:11" ht="12.75" customHeight="1" x14ac:dyDescent="0.2">
      <c r="A158" s="187"/>
      <c r="B158" s="219"/>
      <c r="C158" s="196" t="s">
        <v>278</v>
      </c>
      <c r="D158" s="39"/>
      <c r="E158" s="186"/>
      <c r="G158" s="178"/>
      <c r="H158" s="303"/>
      <c r="I158" s="302"/>
      <c r="J158" s="191"/>
      <c r="K158" s="236"/>
    </row>
    <row r="159" spans="1:11" ht="12.75" customHeight="1" x14ac:dyDescent="0.2">
      <c r="A159" s="187"/>
      <c r="B159" s="219"/>
      <c r="C159" s="197"/>
      <c r="D159" s="190"/>
      <c r="E159" s="186"/>
      <c r="G159" s="178"/>
      <c r="H159" s="303"/>
      <c r="I159" s="302"/>
      <c r="J159" s="191"/>
      <c r="K159" s="236"/>
    </row>
    <row r="160" spans="1:11" ht="12.75" customHeight="1" x14ac:dyDescent="0.2">
      <c r="A160" s="187"/>
      <c r="B160" s="219"/>
      <c r="C160" s="571" t="s">
        <v>279</v>
      </c>
      <c r="D160" s="572"/>
      <c r="E160" s="572"/>
      <c r="F160" s="572"/>
      <c r="G160" s="597"/>
      <c r="H160" s="303"/>
      <c r="I160" s="302"/>
      <c r="J160" s="191"/>
      <c r="K160" s="236">
        <f>I160*J160</f>
        <v>0</v>
      </c>
    </row>
    <row r="161" spans="1:11" ht="12.75" customHeight="1" x14ac:dyDescent="0.2">
      <c r="A161" s="187"/>
      <c r="B161" s="219"/>
      <c r="C161" s="571"/>
      <c r="D161" s="572"/>
      <c r="E161" s="572"/>
      <c r="F161" s="572"/>
      <c r="G161" s="597"/>
      <c r="H161" s="303"/>
      <c r="I161" s="302"/>
      <c r="J161" s="191"/>
      <c r="K161" s="236"/>
    </row>
    <row r="162" spans="1:11" ht="12.75" customHeight="1" x14ac:dyDescent="0.2">
      <c r="A162" s="187"/>
      <c r="B162" s="219"/>
      <c r="C162" s="571"/>
      <c r="D162" s="572"/>
      <c r="E162" s="572"/>
      <c r="F162" s="572"/>
      <c r="G162" s="597"/>
      <c r="H162" s="303"/>
      <c r="I162" s="302"/>
      <c r="J162" s="191"/>
      <c r="K162" s="236">
        <f>I162*J162</f>
        <v>0</v>
      </c>
    </row>
    <row r="163" spans="1:11" ht="12.75" customHeight="1" x14ac:dyDescent="0.2">
      <c r="A163" s="187"/>
      <c r="B163" s="219"/>
      <c r="C163" s="196"/>
      <c r="D163" s="39"/>
      <c r="E163" s="186"/>
      <c r="G163" s="178"/>
      <c r="H163" s="303"/>
      <c r="I163" s="302"/>
      <c r="J163" s="191"/>
      <c r="K163" s="236"/>
    </row>
    <row r="164" spans="1:11" ht="12.75" customHeight="1" x14ac:dyDescent="0.2">
      <c r="A164" s="187"/>
      <c r="B164" s="219"/>
      <c r="C164" s="311" t="s">
        <v>280</v>
      </c>
      <c r="D164" s="39"/>
      <c r="E164" s="186"/>
      <c r="G164" s="178"/>
      <c r="H164" s="303"/>
      <c r="I164" s="302"/>
      <c r="J164" s="191"/>
      <c r="K164" s="236"/>
    </row>
    <row r="165" spans="1:11" ht="12.75" customHeight="1" x14ac:dyDescent="0.2">
      <c r="A165" s="187"/>
      <c r="B165" s="219"/>
      <c r="C165" s="314"/>
      <c r="D165" s="39"/>
      <c r="E165" s="186"/>
      <c r="G165" s="178"/>
      <c r="H165" s="303"/>
      <c r="I165" s="302"/>
      <c r="J165" s="191"/>
      <c r="K165" s="236"/>
    </row>
    <row r="166" spans="1:11" ht="12.75" customHeight="1" x14ac:dyDescent="0.2">
      <c r="A166" s="187"/>
      <c r="B166" s="219"/>
      <c r="C166" s="573" t="s">
        <v>374</v>
      </c>
      <c r="D166" s="574"/>
      <c r="E166" s="574"/>
      <c r="F166" s="574"/>
      <c r="G166" s="578"/>
      <c r="H166" s="303"/>
      <c r="I166" s="302"/>
      <c r="J166" s="191"/>
      <c r="K166" s="236"/>
    </row>
    <row r="167" spans="1:11" ht="12.75" customHeight="1" x14ac:dyDescent="0.2">
      <c r="A167" s="187"/>
      <c r="B167" s="219"/>
      <c r="C167" s="573"/>
      <c r="D167" s="574"/>
      <c r="E167" s="574"/>
      <c r="F167" s="574"/>
      <c r="G167" s="578"/>
      <c r="H167" s="303"/>
      <c r="I167" s="302"/>
      <c r="J167" s="191"/>
      <c r="K167" s="236"/>
    </row>
    <row r="168" spans="1:11" ht="12.75" customHeight="1" x14ac:dyDescent="0.2">
      <c r="A168" s="187"/>
      <c r="B168" s="219"/>
      <c r="C168" s="573"/>
      <c r="D168" s="574"/>
      <c r="E168" s="574"/>
      <c r="F168" s="574"/>
      <c r="G168" s="578"/>
      <c r="H168" s="303"/>
      <c r="I168" s="302"/>
      <c r="J168" s="191"/>
      <c r="K168" s="236"/>
    </row>
    <row r="169" spans="1:11" ht="12.75" customHeight="1" x14ac:dyDescent="0.2">
      <c r="A169" s="187"/>
      <c r="B169" s="219"/>
      <c r="C169" s="573"/>
      <c r="D169" s="574"/>
      <c r="E169" s="574"/>
      <c r="F169" s="574"/>
      <c r="G169" s="578"/>
      <c r="H169" s="303"/>
      <c r="I169" s="302"/>
      <c r="J169" s="228"/>
      <c r="K169" s="236"/>
    </row>
    <row r="170" spans="1:11" ht="12.75" customHeight="1" x14ac:dyDescent="0.2">
      <c r="A170" s="187"/>
      <c r="B170" s="219"/>
      <c r="C170" s="573"/>
      <c r="D170" s="574"/>
      <c r="E170" s="574"/>
      <c r="F170" s="574"/>
      <c r="G170" s="578"/>
      <c r="H170" s="303"/>
      <c r="I170" s="302"/>
      <c r="J170" s="191"/>
      <c r="K170" s="236"/>
    </row>
    <row r="171" spans="1:11" ht="12.75" customHeight="1" x14ac:dyDescent="0.2">
      <c r="A171" s="187"/>
      <c r="B171" s="219"/>
      <c r="C171" s="573"/>
      <c r="D171" s="574"/>
      <c r="E171" s="574"/>
      <c r="F171" s="574"/>
      <c r="G171" s="578"/>
      <c r="H171" s="303"/>
      <c r="I171" s="302"/>
      <c r="J171" s="191"/>
      <c r="K171" s="236"/>
    </row>
    <row r="172" spans="1:11" ht="12.75" customHeight="1" x14ac:dyDescent="0.2">
      <c r="A172" s="187"/>
      <c r="B172" s="219"/>
      <c r="C172" s="573"/>
      <c r="D172" s="574"/>
      <c r="E172" s="574"/>
      <c r="F172" s="574"/>
      <c r="G172" s="578"/>
      <c r="H172" s="303"/>
      <c r="I172" s="302"/>
      <c r="J172" s="191"/>
      <c r="K172" s="236"/>
    </row>
    <row r="173" spans="1:11" ht="12.75" customHeight="1" x14ac:dyDescent="0.2">
      <c r="A173" s="187"/>
      <c r="C173" s="348"/>
      <c r="D173" s="346"/>
      <c r="E173" s="346"/>
      <c r="F173" s="346"/>
      <c r="G173" s="347"/>
      <c r="H173" s="303"/>
      <c r="I173" s="302"/>
      <c r="J173" s="191"/>
      <c r="K173" s="236"/>
    </row>
    <row r="174" spans="1:11" ht="12.75" customHeight="1" x14ac:dyDescent="0.2">
      <c r="A174" s="187"/>
      <c r="C174" s="318" t="s">
        <v>282</v>
      </c>
      <c r="D174" s="346"/>
      <c r="E174" s="346"/>
      <c r="F174" s="346"/>
      <c r="G174" s="347"/>
      <c r="H174" s="303"/>
      <c r="I174" s="302"/>
      <c r="J174" s="191"/>
      <c r="K174" s="236"/>
    </row>
    <row r="175" spans="1:11" ht="12.75" customHeight="1" x14ac:dyDescent="0.2">
      <c r="A175" s="187"/>
      <c r="C175" s="348"/>
      <c r="D175" s="346"/>
      <c r="E175" s="346"/>
      <c r="F175" s="346"/>
      <c r="G175" s="347"/>
      <c r="H175" s="303"/>
      <c r="I175" s="302"/>
      <c r="J175" s="191"/>
      <c r="K175" s="236"/>
    </row>
    <row r="176" spans="1:11" ht="12.75" customHeight="1" x14ac:dyDescent="0.2">
      <c r="A176" s="187" t="str">
        <f>IF(ISBLANK(H176),"",($E$8&amp;"."&amp;+(COUNTA(H$7:H176))))</f>
        <v>7.1.38</v>
      </c>
      <c r="B176" s="219"/>
      <c r="C176" s="188"/>
      <c r="D176" s="190" t="s">
        <v>222</v>
      </c>
      <c r="E176" s="186" t="s">
        <v>223</v>
      </c>
      <c r="G176" s="178"/>
      <c r="H176" s="317" t="s">
        <v>283</v>
      </c>
      <c r="I176" s="302" t="s">
        <v>257</v>
      </c>
      <c r="J176" s="228"/>
      <c r="K176" s="236"/>
    </row>
    <row r="177" spans="1:11" ht="12.75" customHeight="1" x14ac:dyDescent="0.2">
      <c r="A177" s="187" t="str">
        <f>IF(ISBLANK(H177),"",($E$8&amp;"."&amp;+(COUNTA(H$7:H177))))</f>
        <v/>
      </c>
      <c r="B177" s="219"/>
      <c r="C177" s="188"/>
      <c r="D177" s="39"/>
      <c r="E177" s="186"/>
      <c r="G177" s="178"/>
      <c r="H177" s="303"/>
      <c r="I177" s="302"/>
      <c r="J177" s="191"/>
      <c r="K177" s="236"/>
    </row>
    <row r="178" spans="1:11" ht="12.75" customHeight="1" x14ac:dyDescent="0.2">
      <c r="A178" s="187" t="str">
        <f>IF(ISBLANK(H178),"",($E$8&amp;"."&amp;+(COUNTA(H$7:H178))))</f>
        <v>7.1.39</v>
      </c>
      <c r="B178" s="219"/>
      <c r="C178" s="188"/>
      <c r="D178" s="190" t="s">
        <v>225</v>
      </c>
      <c r="E178" s="186" t="s">
        <v>226</v>
      </c>
      <c r="G178" s="178"/>
      <c r="H178" s="303" t="str">
        <f>H176</f>
        <v>m³</v>
      </c>
      <c r="I178" s="302">
        <v>1600</v>
      </c>
      <c r="J178" s="191"/>
      <c r="K178" s="236"/>
    </row>
    <row r="179" spans="1:11" ht="12.75" customHeight="1" x14ac:dyDescent="0.2">
      <c r="A179" s="187"/>
      <c r="C179" s="188"/>
      <c r="D179" s="190"/>
      <c r="E179" s="186"/>
      <c r="G179" s="178"/>
      <c r="H179" s="303"/>
      <c r="I179" s="302"/>
      <c r="J179" s="191"/>
      <c r="K179" s="236"/>
    </row>
    <row r="180" spans="1:11" ht="12.75" customHeight="1" x14ac:dyDescent="0.2">
      <c r="A180" s="187"/>
      <c r="C180" s="188"/>
      <c r="D180" s="190"/>
      <c r="E180" s="186"/>
      <c r="G180" s="178"/>
      <c r="H180" s="303"/>
      <c r="I180" s="302"/>
      <c r="J180" s="191"/>
      <c r="K180" s="236"/>
    </row>
    <row r="181" spans="1:11" ht="12.75" customHeight="1" x14ac:dyDescent="0.2">
      <c r="A181" s="187"/>
      <c r="C181" s="318" t="s">
        <v>341</v>
      </c>
      <c r="D181" s="190"/>
      <c r="E181" s="186"/>
      <c r="G181" s="178"/>
      <c r="H181" s="303"/>
      <c r="I181" s="302"/>
      <c r="J181" s="191"/>
      <c r="K181" s="236"/>
    </row>
    <row r="182" spans="1:11" ht="12.75" customHeight="1" x14ac:dyDescent="0.2">
      <c r="A182" s="187"/>
      <c r="C182" s="188"/>
      <c r="D182" s="190"/>
      <c r="E182" s="186"/>
      <c r="G182" s="178"/>
      <c r="H182" s="303"/>
      <c r="I182" s="302"/>
      <c r="J182" s="191"/>
      <c r="K182" s="236"/>
    </row>
    <row r="183" spans="1:11" ht="12.75" customHeight="1" x14ac:dyDescent="0.2">
      <c r="A183" s="187" t="str">
        <f>IF(ISBLANK(H183),"",($E$8&amp;"."&amp;+(COUNTA(H$7:H183))))</f>
        <v>7.1.40</v>
      </c>
      <c r="B183" s="219"/>
      <c r="C183" s="188"/>
      <c r="D183" s="190" t="s">
        <v>222</v>
      </c>
      <c r="E183" s="186" t="s">
        <v>223</v>
      </c>
      <c r="G183" s="178"/>
      <c r="H183" s="317" t="s">
        <v>224</v>
      </c>
      <c r="I183" s="302">
        <v>8000</v>
      </c>
      <c r="J183" s="191"/>
      <c r="K183" s="236"/>
    </row>
    <row r="184" spans="1:11" ht="12.75" customHeight="1" x14ac:dyDescent="0.2">
      <c r="A184" s="187" t="str">
        <f>IF(ISBLANK(H184),"",($E$8&amp;"."&amp;+(COUNTA(H$7:H184))))</f>
        <v/>
      </c>
      <c r="B184" s="219"/>
      <c r="C184" s="188"/>
      <c r="D184" s="39"/>
      <c r="E184" s="186"/>
      <c r="G184" s="178"/>
      <c r="H184" s="303"/>
      <c r="I184" s="302"/>
      <c r="J184" s="191"/>
      <c r="K184" s="236"/>
    </row>
    <row r="185" spans="1:11" ht="12.75" customHeight="1" x14ac:dyDescent="0.2">
      <c r="A185" s="187" t="str">
        <f>IF(ISBLANK(H185),"",($E$8&amp;"."&amp;+(COUNTA(H$7:H185))))</f>
        <v>7.1.41</v>
      </c>
      <c r="B185" s="219"/>
      <c r="C185" s="188"/>
      <c r="D185" s="190" t="s">
        <v>225</v>
      </c>
      <c r="E185" s="186" t="s">
        <v>226</v>
      </c>
      <c r="G185" s="178"/>
      <c r="H185" s="303" t="str">
        <f>H183</f>
        <v>m</v>
      </c>
      <c r="I185" s="302">
        <f>I183</f>
        <v>8000</v>
      </c>
      <c r="J185" s="191"/>
      <c r="K185" s="236"/>
    </row>
    <row r="186" spans="1:11" ht="12.75" customHeight="1" x14ac:dyDescent="0.2">
      <c r="A186" s="187"/>
      <c r="C186" s="188"/>
      <c r="D186" s="190"/>
      <c r="E186" s="186"/>
      <c r="G186" s="178"/>
      <c r="H186" s="303"/>
      <c r="I186" s="302"/>
      <c r="J186" s="191"/>
      <c r="K186" s="236"/>
    </row>
    <row r="187" spans="1:11" ht="12.75" customHeight="1" x14ac:dyDescent="0.2">
      <c r="A187" s="187"/>
      <c r="C187" s="318" t="s">
        <v>285</v>
      </c>
      <c r="D187" s="190"/>
      <c r="E187" s="186"/>
      <c r="G187" s="178"/>
      <c r="H187" s="303"/>
      <c r="I187" s="302"/>
      <c r="J187" s="191"/>
      <c r="K187" s="236"/>
    </row>
    <row r="188" spans="1:11" ht="12.75" customHeight="1" x14ac:dyDescent="0.2">
      <c r="A188" s="187"/>
      <c r="C188" s="188"/>
      <c r="D188" s="190"/>
      <c r="E188" s="186"/>
      <c r="G188" s="178"/>
      <c r="H188" s="303"/>
      <c r="I188" s="302"/>
      <c r="J188" s="191"/>
      <c r="K188" s="236"/>
    </row>
    <row r="189" spans="1:11" ht="12.75" customHeight="1" x14ac:dyDescent="0.2">
      <c r="A189" s="187" t="str">
        <f>IF(ISBLANK(H189),"",($E$8&amp;"."&amp;+(COUNTA(H$7:H189))))</f>
        <v>7.1.42</v>
      </c>
      <c r="B189" s="219"/>
      <c r="C189" s="188"/>
      <c r="D189" s="190" t="s">
        <v>222</v>
      </c>
      <c r="E189" s="186" t="s">
        <v>223</v>
      </c>
      <c r="G189" s="178"/>
      <c r="H189" s="317" t="s">
        <v>283</v>
      </c>
      <c r="I189" s="302">
        <v>1280</v>
      </c>
      <c r="J189" s="191"/>
      <c r="K189" s="236"/>
    </row>
    <row r="190" spans="1:11" ht="12.75" customHeight="1" x14ac:dyDescent="0.2">
      <c r="A190" s="187" t="str">
        <f>IF(ISBLANK(H190),"",($E$8&amp;"."&amp;+(COUNTA(H$7:H190))))</f>
        <v/>
      </c>
      <c r="B190" s="219"/>
      <c r="C190" s="188"/>
      <c r="D190" s="39"/>
      <c r="E190" s="186"/>
      <c r="G190" s="178"/>
      <c r="H190" s="303"/>
      <c r="I190" s="302"/>
      <c r="J190" s="191"/>
      <c r="K190" s="236"/>
    </row>
    <row r="191" spans="1:11" ht="12.75" customHeight="1" x14ac:dyDescent="0.2">
      <c r="A191" s="187" t="str">
        <f>IF(ISBLANK(H191),"",($E$8&amp;"."&amp;+(COUNTA(H$7:H191))))</f>
        <v>7.1.43</v>
      </c>
      <c r="B191" s="219"/>
      <c r="C191" s="188"/>
      <c r="D191" s="190" t="s">
        <v>225</v>
      </c>
      <c r="E191" s="186" t="s">
        <v>226</v>
      </c>
      <c r="G191" s="178"/>
      <c r="H191" s="303" t="str">
        <f>H189</f>
        <v>m³</v>
      </c>
      <c r="I191" s="302">
        <f>I189</f>
        <v>1280</v>
      </c>
      <c r="J191" s="191"/>
      <c r="K191" s="236"/>
    </row>
    <row r="192" spans="1:11" ht="12.75" customHeight="1" x14ac:dyDescent="0.2">
      <c r="A192" s="187"/>
      <c r="C192" s="188"/>
      <c r="D192" s="190"/>
      <c r="E192" s="186"/>
      <c r="G192" s="178"/>
      <c r="H192" s="303"/>
      <c r="I192" s="302"/>
      <c r="J192" s="191"/>
      <c r="K192" s="236"/>
    </row>
    <row r="193" spans="1:11" ht="12.75" customHeight="1" x14ac:dyDescent="0.2">
      <c r="A193" s="187"/>
      <c r="C193" s="318" t="s">
        <v>286</v>
      </c>
      <c r="D193" s="190"/>
      <c r="E193" s="186"/>
      <c r="G193" s="178"/>
      <c r="H193" s="303"/>
      <c r="I193" s="302"/>
      <c r="J193" s="191"/>
      <c r="K193" s="236"/>
    </row>
    <row r="194" spans="1:11" ht="12.75" customHeight="1" x14ac:dyDescent="0.2">
      <c r="A194" s="187"/>
      <c r="C194" s="316"/>
      <c r="D194" s="190"/>
      <c r="E194" s="186"/>
      <c r="G194" s="178"/>
      <c r="H194" s="303"/>
      <c r="I194" s="302"/>
      <c r="J194" s="191"/>
      <c r="K194" s="236"/>
    </row>
    <row r="195" spans="1:11" ht="12.75" customHeight="1" x14ac:dyDescent="0.2">
      <c r="A195" s="187" t="str">
        <f>IF(ISBLANK(H195),"",($E$8&amp;"."&amp;+(COUNTA(H$7:H195))))</f>
        <v>7.1.44</v>
      </c>
      <c r="B195" s="219"/>
      <c r="C195" s="188"/>
      <c r="D195" s="190" t="s">
        <v>222</v>
      </c>
      <c r="E195" s="186" t="s">
        <v>223</v>
      </c>
      <c r="G195" s="178"/>
      <c r="H195" s="317" t="s">
        <v>224</v>
      </c>
      <c r="I195" s="302">
        <v>500</v>
      </c>
      <c r="J195" s="191"/>
      <c r="K195" s="236"/>
    </row>
    <row r="196" spans="1:11" ht="12.75" customHeight="1" x14ac:dyDescent="0.2">
      <c r="A196" s="187" t="str">
        <f>IF(ISBLANK(H196),"",($E$8&amp;"."&amp;+(COUNTA(H$7:H196))))</f>
        <v/>
      </c>
      <c r="B196" s="219"/>
      <c r="C196" s="188"/>
      <c r="D196" s="39"/>
      <c r="E196" s="186"/>
      <c r="G196" s="178"/>
      <c r="H196" s="303"/>
      <c r="I196" s="302"/>
      <c r="J196" s="191"/>
      <c r="K196" s="236"/>
    </row>
    <row r="197" spans="1:11" ht="12.75" customHeight="1" x14ac:dyDescent="0.2">
      <c r="A197" s="187" t="str">
        <f>IF(ISBLANK(H197),"",($E$8&amp;"."&amp;+(COUNTA(H$7:H197))))</f>
        <v>7.1.45</v>
      </c>
      <c r="B197" s="219"/>
      <c r="C197" s="188"/>
      <c r="D197" s="190" t="s">
        <v>225</v>
      </c>
      <c r="E197" s="186" t="s">
        <v>226</v>
      </c>
      <c r="G197" s="178"/>
      <c r="H197" s="303" t="str">
        <f>H195</f>
        <v>m</v>
      </c>
      <c r="I197" s="302">
        <f>I195</f>
        <v>500</v>
      </c>
      <c r="J197" s="191"/>
      <c r="K197" s="236"/>
    </row>
    <row r="198" spans="1:11" ht="12.75" customHeight="1" x14ac:dyDescent="0.2">
      <c r="A198" s="187"/>
      <c r="C198" s="316"/>
      <c r="D198" s="190"/>
      <c r="E198" s="186"/>
      <c r="G198" s="178"/>
      <c r="H198" s="303"/>
      <c r="I198" s="302"/>
      <c r="J198" s="191"/>
      <c r="K198" s="236"/>
    </row>
    <row r="199" spans="1:11" ht="12.75" customHeight="1" x14ac:dyDescent="0.2">
      <c r="A199" s="187"/>
      <c r="C199" s="318" t="s">
        <v>287</v>
      </c>
      <c r="D199" s="190"/>
      <c r="E199" s="186"/>
      <c r="G199" s="178"/>
      <c r="H199" s="303"/>
      <c r="I199" s="302"/>
      <c r="J199" s="191"/>
      <c r="K199" s="236"/>
    </row>
    <row r="200" spans="1:11" ht="12.75" customHeight="1" x14ac:dyDescent="0.2">
      <c r="A200" s="187"/>
      <c r="C200" s="316"/>
      <c r="D200" s="190"/>
      <c r="E200" s="186"/>
      <c r="G200" s="178"/>
      <c r="H200" s="303"/>
      <c r="I200" s="302"/>
      <c r="J200" s="191"/>
      <c r="K200" s="236"/>
    </row>
    <row r="201" spans="1:11" ht="12.75" customHeight="1" x14ac:dyDescent="0.2">
      <c r="A201" s="187" t="str">
        <f>IF(ISBLANK(H201),"",($E$8&amp;"."&amp;+(COUNTA(H$7:H201))))</f>
        <v>7.1.46</v>
      </c>
      <c r="B201" s="219"/>
      <c r="C201" s="188"/>
      <c r="D201" s="190" t="s">
        <v>222</v>
      </c>
      <c r="E201" s="186" t="s">
        <v>223</v>
      </c>
      <c r="G201" s="178"/>
      <c r="H201" s="317" t="s">
        <v>224</v>
      </c>
      <c r="I201" s="302">
        <v>180</v>
      </c>
      <c r="J201" s="191"/>
      <c r="K201" s="236"/>
    </row>
    <row r="202" spans="1:11" ht="12.75" customHeight="1" x14ac:dyDescent="0.2">
      <c r="A202" s="187" t="str">
        <f>IF(ISBLANK(H202),"",($E$8&amp;"."&amp;+(COUNTA(H$7:H202))))</f>
        <v/>
      </c>
      <c r="B202" s="219"/>
      <c r="C202" s="188"/>
      <c r="D202" s="39"/>
      <c r="E202" s="186"/>
      <c r="G202" s="178"/>
      <c r="H202" s="303"/>
      <c r="I202" s="302"/>
      <c r="J202" s="191"/>
      <c r="K202" s="236"/>
    </row>
    <row r="203" spans="1:11" ht="12.75" customHeight="1" x14ac:dyDescent="0.2">
      <c r="A203" s="187" t="str">
        <f>IF(ISBLANK(H203),"",($E$8&amp;"."&amp;+(COUNTA(H$7:H203))))</f>
        <v>7.1.47</v>
      </c>
      <c r="B203" s="219"/>
      <c r="C203" s="188"/>
      <c r="D203" s="190" t="s">
        <v>225</v>
      </c>
      <c r="E203" s="186" t="s">
        <v>226</v>
      </c>
      <c r="G203" s="178"/>
      <c r="H203" s="303" t="str">
        <f>H201</f>
        <v>m</v>
      </c>
      <c r="I203" s="302">
        <f>I201</f>
        <v>180</v>
      </c>
      <c r="J203" s="191"/>
      <c r="K203" s="236"/>
    </row>
    <row r="204" spans="1:11" ht="12.75" customHeight="1" x14ac:dyDescent="0.2">
      <c r="A204" s="187"/>
      <c r="B204" s="219"/>
      <c r="C204" s="349"/>
      <c r="D204" s="344"/>
      <c r="E204" s="344"/>
      <c r="F204" s="344"/>
      <c r="G204" s="345"/>
      <c r="H204" s="303"/>
      <c r="I204" s="302"/>
      <c r="J204" s="191"/>
      <c r="K204" s="236"/>
    </row>
    <row r="205" spans="1:11" ht="12.75" customHeight="1" x14ac:dyDescent="0.2">
      <c r="A205" s="187"/>
      <c r="B205" s="219"/>
      <c r="C205" s="311" t="s">
        <v>288</v>
      </c>
      <c r="D205" s="189"/>
      <c r="E205" s="186"/>
      <c r="G205" s="178"/>
      <c r="H205" s="303"/>
      <c r="I205" s="302"/>
      <c r="J205" s="191"/>
      <c r="K205" s="236"/>
    </row>
    <row r="206" spans="1:11" ht="12.75" customHeight="1" x14ac:dyDescent="0.2">
      <c r="A206" s="187"/>
      <c r="B206" s="219"/>
      <c r="C206" s="196"/>
      <c r="D206" s="39"/>
      <c r="E206" s="186"/>
      <c r="G206" s="178"/>
      <c r="H206" s="303"/>
      <c r="I206" s="302"/>
      <c r="J206" s="191"/>
      <c r="K206" s="236"/>
    </row>
    <row r="207" spans="1:11" ht="12.75" customHeight="1" x14ac:dyDescent="0.2">
      <c r="A207" s="187" t="str">
        <f>IF(ISBLANK(H207),"",($E$8&amp;"."&amp;+(COUNTA(H$7:H207))))</f>
        <v>7.1.48</v>
      </c>
      <c r="B207" s="219"/>
      <c r="C207" s="188"/>
      <c r="D207" s="190" t="s">
        <v>222</v>
      </c>
      <c r="E207" s="186" t="s">
        <v>223</v>
      </c>
      <c r="G207" s="178"/>
      <c r="H207" s="317" t="s">
        <v>228</v>
      </c>
      <c r="I207" s="302">
        <v>4</v>
      </c>
      <c r="J207" s="191"/>
      <c r="K207" s="236"/>
    </row>
    <row r="208" spans="1:11" ht="12.75" customHeight="1" x14ac:dyDescent="0.2">
      <c r="A208" s="187" t="str">
        <f>IF(ISBLANK(H208),"",($E$8&amp;"."&amp;+(COUNTA(H$7:H208))))</f>
        <v/>
      </c>
      <c r="B208" s="219"/>
      <c r="C208" s="188"/>
      <c r="D208" s="39"/>
      <c r="E208" s="186"/>
      <c r="G208" s="178"/>
      <c r="H208" s="303"/>
      <c r="I208" s="302"/>
      <c r="J208" s="191"/>
      <c r="K208" s="236"/>
    </row>
    <row r="209" spans="1:11" ht="12.75" customHeight="1" x14ac:dyDescent="0.2">
      <c r="A209" s="187" t="str">
        <f>IF(ISBLANK(H209),"",($E$8&amp;"."&amp;+(COUNTA(H$7:H209))))</f>
        <v>7.1.49</v>
      </c>
      <c r="B209" s="219"/>
      <c r="C209" s="188"/>
      <c r="D209" s="190" t="s">
        <v>225</v>
      </c>
      <c r="E209" s="186" t="s">
        <v>226</v>
      </c>
      <c r="G209" s="178"/>
      <c r="H209" s="303" t="str">
        <f>H207</f>
        <v>ea</v>
      </c>
      <c r="I209" s="302">
        <f>I207</f>
        <v>4</v>
      </c>
      <c r="J209" s="191"/>
      <c r="K209" s="236"/>
    </row>
    <row r="210" spans="1:11" ht="12.75" customHeight="1" x14ac:dyDescent="0.2">
      <c r="A210" s="187"/>
      <c r="B210" s="219"/>
      <c r="C210" s="188"/>
      <c r="D210" s="190"/>
      <c r="E210" s="186"/>
      <c r="G210" s="178"/>
      <c r="H210" s="303"/>
      <c r="I210" s="302"/>
      <c r="J210" s="191"/>
      <c r="K210" s="236"/>
    </row>
    <row r="211" spans="1:11" ht="12.75" customHeight="1" x14ac:dyDescent="0.2">
      <c r="A211" s="187"/>
      <c r="B211" s="219"/>
      <c r="C211" s="311" t="s">
        <v>289</v>
      </c>
      <c r="D211" s="189"/>
      <c r="E211" s="186"/>
      <c r="G211" s="178"/>
      <c r="H211" s="303"/>
      <c r="I211" s="302"/>
      <c r="J211" s="191"/>
      <c r="K211" s="236"/>
    </row>
    <row r="212" spans="1:11" ht="12.75" customHeight="1" x14ac:dyDescent="0.2">
      <c r="A212" s="187"/>
      <c r="B212" s="219"/>
      <c r="C212" s="196"/>
      <c r="D212" s="39"/>
      <c r="E212" s="186"/>
      <c r="G212" s="178"/>
      <c r="H212" s="303"/>
      <c r="I212" s="302"/>
      <c r="J212" s="191"/>
      <c r="K212" s="236"/>
    </row>
    <row r="213" spans="1:11" ht="12.75" customHeight="1" x14ac:dyDescent="0.2">
      <c r="A213" s="187" t="str">
        <f>IF(ISBLANK(H213),"",($E$8&amp;"."&amp;+(COUNTA(H$7:H213))))</f>
        <v>7.1.50</v>
      </c>
      <c r="B213" s="219"/>
      <c r="C213" s="188"/>
      <c r="D213" s="190" t="s">
        <v>222</v>
      </c>
      <c r="E213" s="186" t="s">
        <v>223</v>
      </c>
      <c r="G213" s="178"/>
      <c r="H213" s="317" t="s">
        <v>228</v>
      </c>
      <c r="I213" s="302">
        <f>ROUNDUP(I183/300,0)</f>
        <v>27</v>
      </c>
      <c r="J213" s="279"/>
      <c r="K213" s="236"/>
    </row>
    <row r="214" spans="1:11" ht="12.75" customHeight="1" x14ac:dyDescent="0.2">
      <c r="A214" s="187" t="str">
        <f>IF(ISBLANK(H214),"",($E$8&amp;"."&amp;+(COUNTA(H$7:H214))))</f>
        <v/>
      </c>
      <c r="B214" s="219"/>
      <c r="C214" s="188"/>
      <c r="D214" s="39"/>
      <c r="E214" s="186"/>
      <c r="G214" s="178"/>
      <c r="H214" s="303"/>
      <c r="I214" s="302"/>
      <c r="J214" s="279"/>
      <c r="K214" s="236"/>
    </row>
    <row r="215" spans="1:11" ht="12.75" customHeight="1" x14ac:dyDescent="0.2">
      <c r="A215" s="187" t="str">
        <f>IF(ISBLANK(H215),"",($E$8&amp;"."&amp;+(COUNTA(H$7:H215))))</f>
        <v>7.1.51</v>
      </c>
      <c r="B215" s="219"/>
      <c r="C215" s="188"/>
      <c r="D215" s="190" t="s">
        <v>225</v>
      </c>
      <c r="E215" s="186" t="s">
        <v>226</v>
      </c>
      <c r="G215" s="178"/>
      <c r="H215" s="303" t="str">
        <f>H213</f>
        <v>ea</v>
      </c>
      <c r="I215" s="302">
        <f>I213</f>
        <v>27</v>
      </c>
      <c r="J215" s="279"/>
      <c r="K215" s="236"/>
    </row>
    <row r="216" spans="1:11" ht="12.75" customHeight="1" x14ac:dyDescent="0.2">
      <c r="A216" s="187"/>
      <c r="B216" s="219"/>
      <c r="C216" s="604"/>
      <c r="D216" s="190"/>
      <c r="E216" s="186"/>
      <c r="G216" s="178"/>
      <c r="H216" s="303"/>
      <c r="I216" s="302"/>
      <c r="J216" s="279"/>
      <c r="K216" s="236"/>
    </row>
    <row r="217" spans="1:11" s="383" customFormat="1" ht="12.75" customHeight="1" x14ac:dyDescent="0.2">
      <c r="A217" s="378"/>
      <c r="B217" s="379"/>
      <c r="C217" s="397" t="s">
        <v>356</v>
      </c>
      <c r="D217" s="398"/>
      <c r="E217" s="382"/>
      <c r="G217" s="384"/>
      <c r="H217" s="385"/>
      <c r="I217" s="386"/>
      <c r="J217" s="387"/>
      <c r="K217" s="388"/>
    </row>
    <row r="218" spans="1:11" s="383" customFormat="1" ht="12.75" customHeight="1" x14ac:dyDescent="0.2">
      <c r="A218" s="378"/>
      <c r="B218" s="379"/>
      <c r="C218" s="399"/>
      <c r="D218" s="380"/>
      <c r="E218" s="382"/>
      <c r="G218" s="384"/>
      <c r="H218" s="385"/>
      <c r="I218" s="386"/>
      <c r="J218" s="387"/>
      <c r="K218" s="388"/>
    </row>
    <row r="219" spans="1:11" s="383" customFormat="1" ht="12.75" customHeight="1" x14ac:dyDescent="0.2">
      <c r="A219" s="378" t="str">
        <f>IF(ISBLANK(H219),"",($E$8&amp;"."&amp;+(COUNTA(H$7:H219))))</f>
        <v>7.1.52</v>
      </c>
      <c r="B219" s="379"/>
      <c r="C219" s="380"/>
      <c r="D219" s="381" t="s">
        <v>222</v>
      </c>
      <c r="E219" s="382" t="s">
        <v>223</v>
      </c>
      <c r="G219" s="384"/>
      <c r="H219" s="396" t="s">
        <v>224</v>
      </c>
      <c r="I219" s="386">
        <f>2*I183</f>
        <v>16000</v>
      </c>
      <c r="J219" s="387"/>
      <c r="K219" s="388"/>
    </row>
    <row r="220" spans="1:11" s="383" customFormat="1" ht="12.75" customHeight="1" x14ac:dyDescent="0.2">
      <c r="A220" s="378" t="str">
        <f>IF(ISBLANK(H220),"",($E$8&amp;"."&amp;+(COUNTA(H$7:H220))))</f>
        <v/>
      </c>
      <c r="B220" s="379"/>
      <c r="C220" s="380"/>
      <c r="D220" s="380"/>
      <c r="E220" s="382"/>
      <c r="G220" s="384"/>
      <c r="H220" s="385"/>
      <c r="I220" s="386"/>
      <c r="J220" s="387"/>
      <c r="K220" s="388"/>
    </row>
    <row r="221" spans="1:11" s="383" customFormat="1" ht="12.75" customHeight="1" x14ac:dyDescent="0.2">
      <c r="A221" s="378" t="str">
        <f>IF(ISBLANK(H221),"",($E$8&amp;"."&amp;+(COUNTA(H$7:H221))))</f>
        <v>7.1.53</v>
      </c>
      <c r="B221" s="379"/>
      <c r="C221" s="380"/>
      <c r="D221" s="381" t="s">
        <v>225</v>
      </c>
      <c r="E221" s="382" t="s">
        <v>226</v>
      </c>
      <c r="G221" s="384"/>
      <c r="H221" s="385" t="str">
        <f>H219</f>
        <v>m</v>
      </c>
      <c r="I221" s="386">
        <f>I219</f>
        <v>16000</v>
      </c>
      <c r="J221" s="387"/>
      <c r="K221" s="388"/>
    </row>
    <row r="222" spans="1:11" s="383" customFormat="1" ht="12.75" customHeight="1" x14ac:dyDescent="0.2">
      <c r="A222" s="378"/>
      <c r="B222" s="379"/>
      <c r="C222" s="380"/>
      <c r="D222" s="381"/>
      <c r="E222" s="382"/>
      <c r="G222" s="384"/>
      <c r="H222" s="385"/>
      <c r="I222" s="386"/>
      <c r="J222" s="387"/>
      <c r="K222" s="388"/>
    </row>
    <row r="223" spans="1:11" s="383" customFormat="1" ht="12.75" customHeight="1" x14ac:dyDescent="0.2">
      <c r="A223" s="378"/>
      <c r="B223" s="379"/>
      <c r="C223" s="397" t="s">
        <v>353</v>
      </c>
      <c r="D223" s="398"/>
      <c r="E223" s="382"/>
      <c r="G223" s="384"/>
      <c r="H223" s="385"/>
      <c r="I223" s="386"/>
      <c r="J223" s="430"/>
      <c r="K223" s="388"/>
    </row>
    <row r="224" spans="1:11" s="383" customFormat="1" ht="12.75" customHeight="1" x14ac:dyDescent="0.2">
      <c r="A224" s="378"/>
      <c r="B224" s="390"/>
      <c r="C224" s="431"/>
      <c r="D224" s="381"/>
      <c r="E224" s="382"/>
      <c r="G224" s="384"/>
      <c r="H224" s="385"/>
      <c r="I224" s="386"/>
      <c r="J224" s="430"/>
      <c r="K224" s="388"/>
    </row>
    <row r="225" spans="1:11" s="383" customFormat="1" ht="12.75" customHeight="1" x14ac:dyDescent="0.2">
      <c r="A225" s="378" t="str">
        <f>IF(ISBLANK(H225),"",($E$8&amp;"."&amp;+(COUNTA(H$7:H225))))</f>
        <v>7.1.54</v>
      </c>
      <c r="B225" s="379"/>
      <c r="C225" s="380"/>
      <c r="D225" s="381" t="s">
        <v>222</v>
      </c>
      <c r="E225" s="382" t="s">
        <v>223</v>
      </c>
      <c r="G225" s="384"/>
      <c r="H225" s="396" t="s">
        <v>224</v>
      </c>
      <c r="I225" s="386">
        <v>1</v>
      </c>
      <c r="J225" s="387"/>
      <c r="K225" s="388"/>
    </row>
    <row r="226" spans="1:11" s="383" customFormat="1" ht="12.75" customHeight="1" x14ac:dyDescent="0.2">
      <c r="A226" s="378"/>
      <c r="B226" s="379"/>
      <c r="C226" s="380"/>
      <c r="D226" s="381"/>
      <c r="E226" s="382"/>
      <c r="G226" s="384"/>
      <c r="H226" s="396"/>
      <c r="I226" s="386"/>
      <c r="J226" s="387"/>
      <c r="K226" s="388"/>
    </row>
    <row r="227" spans="1:11" s="383" customFormat="1" ht="12.75" customHeight="1" x14ac:dyDescent="0.2">
      <c r="A227" s="378" t="str">
        <f>IF(ISBLANK(H227),"",($E$8&amp;"."&amp;+(COUNTA(H$7:H227))))</f>
        <v>7.1.55</v>
      </c>
      <c r="B227" s="379"/>
      <c r="C227" s="380"/>
      <c r="D227" s="381" t="s">
        <v>225</v>
      </c>
      <c r="E227" s="382" t="s">
        <v>226</v>
      </c>
      <c r="G227" s="384"/>
      <c r="H227" s="396" t="s">
        <v>224</v>
      </c>
      <c r="I227" s="386">
        <f>I225</f>
        <v>1</v>
      </c>
      <c r="J227" s="387"/>
      <c r="K227" s="388"/>
    </row>
    <row r="228" spans="1:11" s="383" customFormat="1" ht="12.75" customHeight="1" x14ac:dyDescent="0.2">
      <c r="A228" s="378"/>
      <c r="B228" s="390"/>
      <c r="C228" s="470"/>
      <c r="D228" s="471"/>
      <c r="E228" s="471"/>
      <c r="F228" s="471"/>
      <c r="G228" s="472"/>
      <c r="H228" s="385"/>
      <c r="I228" s="386"/>
      <c r="J228" s="430"/>
      <c r="K228" s="388"/>
    </row>
    <row r="229" spans="1:11" s="405" customFormat="1" ht="12.75" customHeight="1" x14ac:dyDescent="0.2">
      <c r="A229" s="400"/>
      <c r="B229" s="401"/>
      <c r="C229" s="421" t="s">
        <v>365</v>
      </c>
      <c r="D229" s="403"/>
      <c r="E229" s="404"/>
      <c r="G229" s="406"/>
      <c r="H229" s="407"/>
      <c r="I229" s="408"/>
      <c r="J229" s="409"/>
      <c r="K229" s="410"/>
    </row>
    <row r="230" spans="1:11" s="405" customFormat="1" ht="12.75" customHeight="1" x14ac:dyDescent="0.2">
      <c r="A230" s="400"/>
      <c r="B230" s="401"/>
      <c r="C230" s="422"/>
      <c r="D230" s="423"/>
      <c r="E230" s="404"/>
      <c r="G230" s="406"/>
      <c r="H230" s="407"/>
      <c r="I230" s="408"/>
      <c r="J230" s="409"/>
      <c r="K230" s="410"/>
    </row>
    <row r="231" spans="1:11" s="383" customFormat="1" ht="12.75" customHeight="1" x14ac:dyDescent="0.2">
      <c r="A231" s="378" t="str">
        <f>IF(ISBLANK(H231),"",($E$8&amp;"."&amp;+(COUNTA(H$7:H231))))</f>
        <v>7.1.56</v>
      </c>
      <c r="B231" s="379"/>
      <c r="C231" s="380"/>
      <c r="D231" s="381" t="s">
        <v>222</v>
      </c>
      <c r="E231" s="382" t="s">
        <v>223</v>
      </c>
      <c r="G231" s="384"/>
      <c r="H231" s="396" t="s">
        <v>366</v>
      </c>
      <c r="I231" s="386">
        <f>ROUNDUP(I183/150,0)</f>
        <v>54</v>
      </c>
      <c r="J231" s="387"/>
      <c r="K231" s="388"/>
    </row>
    <row r="232" spans="1:11" s="383" customFormat="1" ht="12.75" customHeight="1" x14ac:dyDescent="0.2">
      <c r="A232" s="378" t="str">
        <f>IF(ISBLANK(H232),"",($E$8&amp;"."&amp;+(COUNTA(H$7:H232))))</f>
        <v/>
      </c>
      <c r="B232" s="379"/>
      <c r="C232" s="380"/>
      <c r="D232" s="380"/>
      <c r="E232" s="382"/>
      <c r="G232" s="384"/>
      <c r="H232" s="385"/>
      <c r="I232" s="386"/>
      <c r="J232" s="387"/>
      <c r="K232" s="388"/>
    </row>
    <row r="233" spans="1:11" s="383" customFormat="1" ht="12.75" customHeight="1" x14ac:dyDescent="0.2">
      <c r="A233" s="378" t="str">
        <f>IF(ISBLANK(H233),"",($E$8&amp;"."&amp;+(COUNTA(H$7:H233))))</f>
        <v>7.1.57</v>
      </c>
      <c r="B233" s="379"/>
      <c r="C233" s="380"/>
      <c r="D233" s="381" t="s">
        <v>225</v>
      </c>
      <c r="E233" s="382" t="s">
        <v>226</v>
      </c>
      <c r="G233" s="384"/>
      <c r="H233" s="385" t="str">
        <f>H231</f>
        <v>no</v>
      </c>
      <c r="I233" s="386">
        <f>I231</f>
        <v>54</v>
      </c>
      <c r="J233" s="387"/>
      <c r="K233" s="388"/>
    </row>
    <row r="234" spans="1:11" s="405" customFormat="1" ht="12.75" customHeight="1" x14ac:dyDescent="0.2">
      <c r="A234" s="400"/>
      <c r="B234" s="401"/>
      <c r="C234" s="422"/>
      <c r="D234" s="423"/>
      <c r="E234" s="404"/>
      <c r="G234" s="406"/>
      <c r="H234" s="407"/>
      <c r="I234" s="408"/>
      <c r="J234" s="409"/>
      <c r="K234" s="410"/>
    </row>
    <row r="235" spans="1:11" s="405" customFormat="1" ht="12.75" customHeight="1" x14ac:dyDescent="0.2">
      <c r="A235" s="400"/>
      <c r="B235" s="401"/>
      <c r="C235" s="421" t="s">
        <v>367</v>
      </c>
      <c r="D235" s="424"/>
      <c r="E235" s="404"/>
      <c r="G235" s="406"/>
      <c r="H235" s="425"/>
      <c r="I235" s="408"/>
      <c r="J235" s="409"/>
      <c r="K235" s="410"/>
    </row>
    <row r="236" spans="1:11" s="405" customFormat="1" ht="12.75" customHeight="1" x14ac:dyDescent="0.2">
      <c r="A236" s="400"/>
      <c r="B236" s="401"/>
      <c r="C236" s="423"/>
      <c r="D236" s="423"/>
      <c r="E236" s="404"/>
      <c r="G236" s="406"/>
      <c r="H236" s="407"/>
      <c r="I236" s="408"/>
      <c r="J236" s="409"/>
      <c r="K236" s="410"/>
    </row>
    <row r="237" spans="1:11" s="383" customFormat="1" ht="12.75" customHeight="1" x14ac:dyDescent="0.2">
      <c r="A237" s="378" t="str">
        <f>IF(ISBLANK(H237),"",($E$8&amp;"."&amp;+(COUNTA(H$7:H237))))</f>
        <v>7.1.58</v>
      </c>
      <c r="B237" s="379"/>
      <c r="C237" s="380"/>
      <c r="D237" s="381" t="s">
        <v>222</v>
      </c>
      <c r="E237" s="382" t="s">
        <v>223</v>
      </c>
      <c r="G237" s="384"/>
      <c r="H237" s="396" t="s">
        <v>224</v>
      </c>
      <c r="I237" s="386">
        <f>I183</f>
        <v>8000</v>
      </c>
      <c r="J237" s="387"/>
      <c r="K237" s="388"/>
    </row>
    <row r="238" spans="1:11" s="383" customFormat="1" ht="12.75" customHeight="1" x14ac:dyDescent="0.2">
      <c r="A238" s="378" t="str">
        <f>IF(ISBLANK(H238),"",($E$8&amp;"."&amp;+(COUNTA(H$7:H238))))</f>
        <v/>
      </c>
      <c r="B238" s="379"/>
      <c r="C238" s="380"/>
      <c r="D238" s="380"/>
      <c r="E238" s="382"/>
      <c r="G238" s="384"/>
      <c r="H238" s="385"/>
      <c r="I238" s="386"/>
      <c r="J238" s="387"/>
      <c r="K238" s="388"/>
    </row>
    <row r="239" spans="1:11" s="383" customFormat="1" ht="12.75" customHeight="1" x14ac:dyDescent="0.2">
      <c r="A239" s="378" t="str">
        <f>IF(ISBLANK(H239),"",($E$8&amp;"."&amp;+(COUNTA(H$7:H239))))</f>
        <v>7.1.59</v>
      </c>
      <c r="B239" s="379"/>
      <c r="C239" s="380"/>
      <c r="D239" s="381" t="s">
        <v>225</v>
      </c>
      <c r="E239" s="382" t="s">
        <v>226</v>
      </c>
      <c r="G239" s="384"/>
      <c r="H239" s="385" t="str">
        <f>H237</f>
        <v>m</v>
      </c>
      <c r="I239" s="386">
        <f>I237</f>
        <v>8000</v>
      </c>
      <c r="J239" s="387"/>
      <c r="K239" s="388"/>
    </row>
    <row r="240" spans="1:11" s="383" customFormat="1" ht="12.75" customHeight="1" x14ac:dyDescent="0.2">
      <c r="A240" s="378"/>
      <c r="B240" s="390"/>
      <c r="C240" s="380"/>
      <c r="D240" s="381"/>
      <c r="E240" s="382"/>
      <c r="G240" s="384"/>
      <c r="H240" s="385"/>
      <c r="I240" s="386"/>
      <c r="J240" s="391"/>
      <c r="K240" s="388"/>
    </row>
    <row r="241" spans="1:11" s="405" customFormat="1" ht="12.75" customHeight="1" x14ac:dyDescent="0.2">
      <c r="A241" s="400"/>
      <c r="B241" s="401"/>
      <c r="C241" s="421" t="s">
        <v>368</v>
      </c>
      <c r="D241" s="424"/>
      <c r="E241" s="404"/>
      <c r="G241" s="406"/>
      <c r="H241" s="425"/>
      <c r="I241" s="408"/>
      <c r="J241" s="409"/>
      <c r="K241" s="410"/>
    </row>
    <row r="242" spans="1:11" s="405" customFormat="1" ht="12.75" customHeight="1" x14ac:dyDescent="0.2">
      <c r="A242" s="400"/>
      <c r="B242" s="401"/>
      <c r="C242" s="423"/>
      <c r="D242" s="423"/>
      <c r="E242" s="404"/>
      <c r="G242" s="406"/>
      <c r="H242" s="407"/>
      <c r="I242" s="408"/>
      <c r="J242" s="409"/>
      <c r="K242" s="410"/>
    </row>
    <row r="243" spans="1:11" s="383" customFormat="1" ht="12.75" customHeight="1" x14ac:dyDescent="0.2">
      <c r="A243" s="378" t="str">
        <f>IF(ISBLANK(H243),"",($E$8&amp;"."&amp;+(COUNTA(H$7:H243))))</f>
        <v>7.1.60</v>
      </c>
      <c r="B243" s="379"/>
      <c r="C243" s="380"/>
      <c r="D243" s="381" t="s">
        <v>222</v>
      </c>
      <c r="E243" s="382" t="s">
        <v>223</v>
      </c>
      <c r="G243" s="384"/>
      <c r="H243" s="426" t="s">
        <v>366</v>
      </c>
      <c r="I243" s="386">
        <v>4</v>
      </c>
      <c r="J243" s="387"/>
      <c r="K243" s="388"/>
    </row>
    <row r="244" spans="1:11" s="383" customFormat="1" ht="12.75" customHeight="1" x14ac:dyDescent="0.2">
      <c r="A244" s="378" t="str">
        <f>IF(ISBLANK(H244),"",($E$8&amp;"."&amp;+(COUNTA(H$7:H244))))</f>
        <v/>
      </c>
      <c r="B244" s="379"/>
      <c r="C244" s="380"/>
      <c r="D244" s="380"/>
      <c r="E244" s="382"/>
      <c r="G244" s="384"/>
      <c r="H244" s="385"/>
      <c r="I244" s="386"/>
      <c r="J244" s="387"/>
      <c r="K244" s="388"/>
    </row>
    <row r="245" spans="1:11" s="383" customFormat="1" ht="12.75" customHeight="1" x14ac:dyDescent="0.2">
      <c r="A245" s="378" t="str">
        <f>IF(ISBLANK(H245),"",($E$8&amp;"."&amp;+(COUNTA(H$7:H245))))</f>
        <v>7.1.61</v>
      </c>
      <c r="B245" s="379"/>
      <c r="C245" s="380"/>
      <c r="D245" s="381" t="s">
        <v>225</v>
      </c>
      <c r="E245" s="382" t="s">
        <v>226</v>
      </c>
      <c r="G245" s="384"/>
      <c r="H245" s="385" t="str">
        <f>H243</f>
        <v>no</v>
      </c>
      <c r="I245" s="386">
        <f>I243</f>
        <v>4</v>
      </c>
      <c r="J245" s="387"/>
      <c r="K245" s="388"/>
    </row>
    <row r="246" spans="1:11" s="203" customFormat="1" ht="12.75" customHeight="1" x14ac:dyDescent="0.2">
      <c r="A246" s="198"/>
      <c r="B246" s="199"/>
      <c r="C246" s="200"/>
      <c r="D246" s="200"/>
      <c r="E246" s="200"/>
      <c r="F246" s="200"/>
      <c r="G246" s="200"/>
      <c r="H246" s="305"/>
      <c r="I246" s="305"/>
      <c r="J246" s="226" t="s">
        <v>106</v>
      </c>
      <c r="K246" s="237"/>
    </row>
    <row r="247" spans="1:11" s="203" customFormat="1" ht="12.75" customHeight="1" x14ac:dyDescent="0.2">
      <c r="A247" s="198"/>
      <c r="B247" s="272"/>
      <c r="C247" s="274"/>
      <c r="D247" s="200"/>
      <c r="E247" s="200"/>
      <c r="F247" s="200"/>
      <c r="G247" s="276"/>
      <c r="H247" s="360"/>
      <c r="I247" s="322"/>
      <c r="J247" s="227" t="s">
        <v>107</v>
      </c>
      <c r="K247" s="275"/>
    </row>
    <row r="248" spans="1:11" ht="12.75" customHeight="1" x14ac:dyDescent="0.2">
      <c r="A248" s="187"/>
      <c r="B248" s="219"/>
      <c r="C248" s="196" t="s">
        <v>229</v>
      </c>
      <c r="D248" s="190"/>
      <c r="E248" s="186"/>
      <c r="G248" s="178"/>
      <c r="H248" s="303"/>
      <c r="I248" s="302"/>
      <c r="K248" s="236"/>
    </row>
    <row r="249" spans="1:11" ht="12.75" customHeight="1" x14ac:dyDescent="0.2">
      <c r="A249" s="187"/>
      <c r="B249" s="219"/>
      <c r="C249" s="188"/>
      <c r="D249" s="190"/>
      <c r="E249" s="186"/>
      <c r="G249" s="178"/>
      <c r="H249" s="303"/>
      <c r="I249" s="302"/>
      <c r="K249" s="236"/>
    </row>
    <row r="250" spans="1:11" ht="12.75" customHeight="1" x14ac:dyDescent="0.2">
      <c r="A250" s="187"/>
      <c r="B250" s="219"/>
      <c r="C250" s="546" t="s">
        <v>290</v>
      </c>
      <c r="D250" s="547"/>
      <c r="E250" s="547"/>
      <c r="F250" s="547"/>
      <c r="G250" s="548"/>
      <c r="H250" s="303"/>
      <c r="I250" s="302"/>
      <c r="K250" s="236"/>
    </row>
    <row r="251" spans="1:11" ht="12.75" customHeight="1" x14ac:dyDescent="0.2">
      <c r="A251" s="187"/>
      <c r="B251" s="219"/>
      <c r="C251" s="185"/>
      <c r="D251" s="190"/>
      <c r="E251" s="186"/>
      <c r="G251" s="178"/>
      <c r="H251" s="303"/>
      <c r="I251" s="302"/>
      <c r="K251" s="236"/>
    </row>
    <row r="252" spans="1:11" ht="12.75" customHeight="1" x14ac:dyDescent="0.2">
      <c r="A252" s="187"/>
      <c r="B252" s="219"/>
      <c r="C252" s="311" t="s">
        <v>291</v>
      </c>
      <c r="D252" s="190"/>
      <c r="E252" s="186"/>
      <c r="G252" s="178"/>
      <c r="H252" s="303"/>
      <c r="I252" s="302"/>
      <c r="K252" s="236"/>
    </row>
    <row r="253" spans="1:11" ht="12.75" customHeight="1" x14ac:dyDescent="0.2">
      <c r="A253" s="187"/>
      <c r="B253" s="219"/>
      <c r="C253" s="185"/>
      <c r="D253" s="190"/>
      <c r="E253" s="186"/>
      <c r="G253" s="178"/>
      <c r="H253" s="303"/>
      <c r="I253" s="302"/>
      <c r="K253" s="236"/>
    </row>
    <row r="254" spans="1:11" ht="12.75" customHeight="1" x14ac:dyDescent="0.2">
      <c r="A254" s="187"/>
      <c r="B254" s="219"/>
      <c r="C254" s="297" t="s">
        <v>342</v>
      </c>
      <c r="D254" s="190"/>
      <c r="E254" s="186"/>
      <c r="G254" s="178"/>
      <c r="H254" s="303"/>
      <c r="I254" s="302"/>
      <c r="K254" s="236"/>
    </row>
    <row r="255" spans="1:11" ht="12.75" customHeight="1" x14ac:dyDescent="0.2">
      <c r="A255" s="187"/>
      <c r="B255" s="219"/>
      <c r="C255" s="185"/>
      <c r="D255" s="190"/>
      <c r="E255" s="186"/>
      <c r="G255" s="178"/>
      <c r="H255" s="303"/>
      <c r="I255" s="302"/>
      <c r="K255" s="236"/>
    </row>
    <row r="256" spans="1:11" ht="12.75" customHeight="1" x14ac:dyDescent="0.2">
      <c r="A256" s="187" t="str">
        <f>IF(ISBLANK(H256),"",($E$8&amp;"."&amp;+(COUNTA(H$7:H256))))</f>
        <v>7.1.62</v>
      </c>
      <c r="B256" s="219"/>
      <c r="C256" s="188"/>
      <c r="D256" s="190" t="s">
        <v>222</v>
      </c>
      <c r="E256" s="186" t="s">
        <v>223</v>
      </c>
      <c r="G256" s="178"/>
      <c r="H256" s="317" t="s">
        <v>228</v>
      </c>
      <c r="I256" s="302">
        <v>6</v>
      </c>
      <c r="K256" s="236"/>
    </row>
    <row r="257" spans="1:11" ht="12.75" customHeight="1" x14ac:dyDescent="0.2">
      <c r="A257" s="187" t="str">
        <f>IF(ISBLANK(H257),"",($E$8&amp;"."&amp;+(COUNTA(H$7:H257))))</f>
        <v/>
      </c>
      <c r="B257" s="219"/>
      <c r="C257" s="188"/>
      <c r="D257" s="39"/>
      <c r="E257" s="186"/>
      <c r="G257" s="178"/>
      <c r="H257" s="303"/>
      <c r="I257" s="302"/>
      <c r="K257" s="236"/>
    </row>
    <row r="258" spans="1:11" ht="12.75" customHeight="1" x14ac:dyDescent="0.2">
      <c r="A258" s="187" t="str">
        <f>IF(ISBLANK(H258),"",($E$8&amp;"."&amp;+(COUNTA(H$7:H258))))</f>
        <v>7.1.63</v>
      </c>
      <c r="B258" s="219"/>
      <c r="C258" s="188"/>
      <c r="D258" s="190" t="s">
        <v>225</v>
      </c>
      <c r="E258" s="186" t="s">
        <v>226</v>
      </c>
      <c r="G258" s="178"/>
      <c r="H258" s="303" t="str">
        <f>H256</f>
        <v>ea</v>
      </c>
      <c r="I258" s="302">
        <f>I256</f>
        <v>6</v>
      </c>
      <c r="K258" s="236"/>
    </row>
    <row r="259" spans="1:11" ht="12.75" customHeight="1" x14ac:dyDescent="0.2">
      <c r="A259" s="187"/>
      <c r="B259" s="219"/>
      <c r="C259" s="188"/>
      <c r="D259" s="190"/>
      <c r="E259" s="186"/>
      <c r="G259" s="178"/>
      <c r="H259" s="303"/>
      <c r="I259" s="302"/>
      <c r="K259" s="236"/>
    </row>
    <row r="260" spans="1:11" s="383" customFormat="1" ht="12.75" customHeight="1" x14ac:dyDescent="0.2">
      <c r="A260" s="378"/>
      <c r="B260" s="390"/>
      <c r="C260" s="429" t="s">
        <v>369</v>
      </c>
      <c r="D260" s="381"/>
      <c r="E260" s="382"/>
      <c r="G260" s="384"/>
      <c r="H260" s="385"/>
      <c r="I260" s="386"/>
      <c r="J260" s="433"/>
      <c r="K260" s="388"/>
    </row>
    <row r="261" spans="1:11" ht="12.75" customHeight="1" x14ac:dyDescent="0.2">
      <c r="A261" s="187"/>
      <c r="B261" s="219"/>
      <c r="C261" s="185"/>
      <c r="D261" s="190"/>
      <c r="E261" s="186"/>
      <c r="G261" s="178"/>
      <c r="H261" s="303"/>
      <c r="I261" s="302"/>
      <c r="K261" s="236"/>
    </row>
    <row r="262" spans="1:11" ht="12.75" customHeight="1" x14ac:dyDescent="0.2">
      <c r="A262" s="187" t="str">
        <f>IF(ISBLANK(H262),"",($E$8&amp;"."&amp;+(COUNTA(H$7:H262))))</f>
        <v>7.1.64</v>
      </c>
      <c r="B262" s="219"/>
      <c r="C262" s="188"/>
      <c r="D262" s="190" t="s">
        <v>222</v>
      </c>
      <c r="E262" s="186" t="s">
        <v>223</v>
      </c>
      <c r="G262" s="178"/>
      <c r="H262" s="317" t="s">
        <v>228</v>
      </c>
      <c r="I262" s="302">
        <v>2</v>
      </c>
      <c r="K262" s="236"/>
    </row>
    <row r="263" spans="1:11" ht="12.75" customHeight="1" x14ac:dyDescent="0.2">
      <c r="A263" s="187" t="str">
        <f>IF(ISBLANK(H263),"",($E$8&amp;"."&amp;+(COUNTA(H$7:H263))))</f>
        <v/>
      </c>
      <c r="B263" s="219"/>
      <c r="C263" s="188"/>
      <c r="D263" s="39"/>
      <c r="E263" s="186"/>
      <c r="G263" s="178"/>
      <c r="H263" s="303"/>
      <c r="I263" s="302"/>
      <c r="K263" s="236"/>
    </row>
    <row r="264" spans="1:11" ht="12.75" customHeight="1" x14ac:dyDescent="0.2">
      <c r="A264" s="187" t="str">
        <f>IF(ISBLANK(H264),"",($E$8&amp;"."&amp;+(COUNTA(H$7:H264))))</f>
        <v>7.1.65</v>
      </c>
      <c r="B264" s="219"/>
      <c r="C264" s="188"/>
      <c r="D264" s="190" t="s">
        <v>225</v>
      </c>
      <c r="E264" s="186" t="s">
        <v>226</v>
      </c>
      <c r="G264" s="178"/>
      <c r="H264" s="303" t="str">
        <f>H262</f>
        <v>ea</v>
      </c>
      <c r="I264" s="302">
        <f>I262</f>
        <v>2</v>
      </c>
      <c r="K264" s="236"/>
    </row>
    <row r="265" spans="1:11" ht="12.75" customHeight="1" x14ac:dyDescent="0.2">
      <c r="A265" s="187"/>
      <c r="B265" s="219"/>
      <c r="C265" s="188"/>
      <c r="D265" s="190"/>
      <c r="E265" s="186"/>
      <c r="G265" s="178"/>
      <c r="H265" s="303"/>
      <c r="I265" s="302"/>
      <c r="J265" s="191"/>
      <c r="K265" s="236"/>
    </row>
    <row r="266" spans="1:11" ht="12.75" customHeight="1" x14ac:dyDescent="0.2">
      <c r="A266" s="187"/>
      <c r="B266" s="219"/>
      <c r="C266" s="297" t="s">
        <v>370</v>
      </c>
      <c r="D266" s="190"/>
      <c r="E266" s="186"/>
      <c r="G266" s="178"/>
      <c r="H266" s="303"/>
      <c r="I266" s="302"/>
      <c r="J266" s="191"/>
      <c r="K266" s="236"/>
    </row>
    <row r="267" spans="1:11" ht="12.75" customHeight="1" x14ac:dyDescent="0.2">
      <c r="A267" s="187"/>
      <c r="B267" s="219"/>
      <c r="C267" s="185"/>
      <c r="D267" s="190"/>
      <c r="E267" s="186"/>
      <c r="G267" s="178"/>
      <c r="H267" s="303"/>
      <c r="I267" s="302"/>
      <c r="J267" s="191"/>
      <c r="K267" s="236"/>
    </row>
    <row r="268" spans="1:11" ht="12.75" customHeight="1" x14ac:dyDescent="0.2">
      <c r="A268" s="187" t="str">
        <f>IF(ISBLANK(H268),"",($E$8&amp;"."&amp;+(COUNTA(H$7:H268))))</f>
        <v>7.1.66</v>
      </c>
      <c r="B268" s="219"/>
      <c r="C268" s="188"/>
      <c r="D268" s="190" t="s">
        <v>222</v>
      </c>
      <c r="E268" s="186" t="s">
        <v>223</v>
      </c>
      <c r="G268" s="178"/>
      <c r="H268" s="317" t="s">
        <v>228</v>
      </c>
      <c r="I268" s="302">
        <v>1</v>
      </c>
      <c r="J268" s="191"/>
      <c r="K268" s="236"/>
    </row>
    <row r="269" spans="1:11" ht="12.75" customHeight="1" x14ac:dyDescent="0.2">
      <c r="A269" s="187" t="str">
        <f>IF(ISBLANK(H269),"",($E$8&amp;"."&amp;+(COUNTA(H$7:H269))))</f>
        <v/>
      </c>
      <c r="B269" s="219"/>
      <c r="C269" s="188"/>
      <c r="D269" s="39"/>
      <c r="E269" s="186"/>
      <c r="G269" s="178"/>
      <c r="H269" s="303"/>
      <c r="I269" s="302"/>
      <c r="J269" s="191"/>
      <c r="K269" s="236"/>
    </row>
    <row r="270" spans="1:11" ht="12.75" customHeight="1" x14ac:dyDescent="0.2">
      <c r="A270" s="187" t="str">
        <f>IF(ISBLANK(H270),"",($E$8&amp;"."&amp;+(COUNTA(H$7:H270))))</f>
        <v>7.1.67</v>
      </c>
      <c r="B270" s="219"/>
      <c r="C270" s="188"/>
      <c r="D270" s="190" t="s">
        <v>225</v>
      </c>
      <c r="E270" s="186" t="s">
        <v>226</v>
      </c>
      <c r="G270" s="178"/>
      <c r="H270" s="303" t="str">
        <f>H268</f>
        <v>ea</v>
      </c>
      <c r="I270" s="302">
        <f>I268</f>
        <v>1</v>
      </c>
      <c r="J270" s="191"/>
      <c r="K270" s="236"/>
    </row>
    <row r="271" spans="1:11" ht="12.75" customHeight="1" x14ac:dyDescent="0.2">
      <c r="A271" s="187"/>
      <c r="B271" s="219"/>
      <c r="C271" s="188"/>
      <c r="D271" s="190"/>
      <c r="E271" s="186"/>
      <c r="G271" s="178"/>
      <c r="H271" s="303"/>
      <c r="I271" s="302"/>
      <c r="J271" s="191"/>
      <c r="K271" s="236"/>
    </row>
    <row r="272" spans="1:11" ht="12.75" customHeight="1" x14ac:dyDescent="0.2">
      <c r="A272" s="187"/>
      <c r="B272" s="219"/>
      <c r="C272" s="297" t="s">
        <v>339</v>
      </c>
      <c r="D272" s="190"/>
      <c r="E272" s="186"/>
      <c r="G272" s="178"/>
      <c r="H272" s="303"/>
      <c r="I272" s="302"/>
      <c r="J272" s="191"/>
      <c r="K272" s="236"/>
    </row>
    <row r="273" spans="1:11" ht="12.75" customHeight="1" x14ac:dyDescent="0.2">
      <c r="A273" s="187"/>
      <c r="B273" s="219"/>
      <c r="C273" s="185"/>
      <c r="D273" s="190"/>
      <c r="E273" s="186"/>
      <c r="G273" s="178"/>
      <c r="H273" s="303"/>
      <c r="I273" s="302"/>
      <c r="J273" s="191"/>
      <c r="K273" s="236"/>
    </row>
    <row r="274" spans="1:11" ht="12.75" customHeight="1" x14ac:dyDescent="0.2">
      <c r="A274" s="187" t="str">
        <f>IF(ISBLANK(H274),"",($E$8&amp;"."&amp;+(COUNTA(H$7:H274))))</f>
        <v>7.1.68</v>
      </c>
      <c r="B274" s="219"/>
      <c r="C274" s="188"/>
      <c r="D274" s="190" t="s">
        <v>222</v>
      </c>
      <c r="E274" s="186" t="s">
        <v>223</v>
      </c>
      <c r="G274" s="178"/>
      <c r="H274" s="317" t="s">
        <v>228</v>
      </c>
      <c r="I274" s="302">
        <v>1</v>
      </c>
      <c r="J274" s="191"/>
      <c r="K274" s="236"/>
    </row>
    <row r="275" spans="1:11" ht="12.75" customHeight="1" x14ac:dyDescent="0.2">
      <c r="A275" s="187" t="str">
        <f>IF(ISBLANK(H275),"",($E$8&amp;"."&amp;+(COUNTA(H$7:H275))))</f>
        <v/>
      </c>
      <c r="B275" s="219"/>
      <c r="C275" s="188"/>
      <c r="D275" s="39"/>
      <c r="E275" s="186"/>
      <c r="G275" s="178"/>
      <c r="H275" s="303"/>
      <c r="I275" s="302"/>
      <c r="J275" s="191"/>
      <c r="K275" s="236"/>
    </row>
    <row r="276" spans="1:11" ht="12.75" customHeight="1" x14ac:dyDescent="0.2">
      <c r="A276" s="187" t="str">
        <f>IF(ISBLANK(H276),"",($E$8&amp;"."&amp;+(COUNTA(H$7:H276))))</f>
        <v>7.1.69</v>
      </c>
      <c r="B276" s="219"/>
      <c r="C276" s="188"/>
      <c r="D276" s="190" t="s">
        <v>225</v>
      </c>
      <c r="E276" s="186" t="s">
        <v>226</v>
      </c>
      <c r="G276" s="178"/>
      <c r="H276" s="303" t="str">
        <f>H274</f>
        <v>ea</v>
      </c>
      <c r="I276" s="302">
        <f>I274</f>
        <v>1</v>
      </c>
      <c r="J276" s="191"/>
      <c r="K276" s="236"/>
    </row>
    <row r="277" spans="1:11" ht="12.75" customHeight="1" x14ac:dyDescent="0.2">
      <c r="A277" s="187"/>
      <c r="B277" s="219"/>
      <c r="C277" s="188"/>
      <c r="D277" s="190"/>
      <c r="E277" s="186"/>
      <c r="G277" s="178"/>
      <c r="H277" s="303"/>
      <c r="I277" s="302"/>
      <c r="J277" s="191"/>
      <c r="K277" s="236"/>
    </row>
    <row r="278" spans="1:11" ht="12.75" customHeight="1" x14ac:dyDescent="0.2">
      <c r="A278" s="187"/>
      <c r="B278" s="219"/>
      <c r="C278" s="196" t="s">
        <v>233</v>
      </c>
      <c r="D278" s="39"/>
      <c r="E278" s="186"/>
      <c r="G278" s="178"/>
      <c r="H278" s="303"/>
      <c r="I278" s="302"/>
      <c r="J278" s="191"/>
      <c r="K278" s="236"/>
    </row>
    <row r="279" spans="1:11" ht="12.75" customHeight="1" x14ac:dyDescent="0.2">
      <c r="A279" s="187"/>
      <c r="B279" s="219"/>
      <c r="C279" s="188"/>
      <c r="D279" s="190"/>
      <c r="E279" s="186"/>
      <c r="G279" s="178"/>
      <c r="H279" s="303"/>
      <c r="I279" s="302"/>
      <c r="J279" s="191"/>
      <c r="K279" s="236"/>
    </row>
    <row r="280" spans="1:11" ht="107.25" customHeight="1" x14ac:dyDescent="0.2">
      <c r="A280" s="187"/>
      <c r="B280" s="219"/>
      <c r="C280" s="536" t="s">
        <v>292</v>
      </c>
      <c r="D280" s="537"/>
      <c r="E280" s="537"/>
      <c r="F280" s="537"/>
      <c r="G280" s="538"/>
      <c r="H280" s="303"/>
      <c r="I280" s="302"/>
      <c r="J280" s="191"/>
      <c r="K280" s="236"/>
    </row>
    <row r="281" spans="1:11" ht="12.75" customHeight="1" x14ac:dyDescent="0.2">
      <c r="A281" s="187"/>
      <c r="B281" s="219"/>
      <c r="C281" s="183"/>
      <c r="D281" s="190"/>
      <c r="E281" s="186"/>
      <c r="G281" s="178"/>
      <c r="H281" s="303"/>
      <c r="I281" s="302"/>
      <c r="J281" s="191"/>
      <c r="K281" s="236"/>
    </row>
    <row r="282" spans="1:11" ht="30.75" customHeight="1" x14ac:dyDescent="0.2">
      <c r="A282" s="187"/>
      <c r="B282" s="219"/>
      <c r="C282" s="568" t="s">
        <v>293</v>
      </c>
      <c r="D282" s="569"/>
      <c r="E282" s="569"/>
      <c r="F282" s="569"/>
      <c r="G282" s="570"/>
      <c r="H282" s="303" t="s">
        <v>57</v>
      </c>
      <c r="I282" s="302">
        <v>1</v>
      </c>
      <c r="J282" s="191"/>
      <c r="K282" s="236"/>
    </row>
    <row r="283" spans="1:11" ht="12.75" customHeight="1" x14ac:dyDescent="0.2">
      <c r="A283" s="187"/>
      <c r="B283" s="219"/>
      <c r="C283" s="188"/>
      <c r="D283" s="189"/>
      <c r="E283" s="186"/>
      <c r="G283" s="178"/>
      <c r="H283" s="303"/>
      <c r="I283" s="302"/>
      <c r="J283" s="191"/>
      <c r="K283" s="236"/>
    </row>
    <row r="284" spans="1:11" ht="36.75" customHeight="1" x14ac:dyDescent="0.2">
      <c r="A284" s="187"/>
      <c r="B284" s="219"/>
      <c r="C284" s="557" t="s">
        <v>294</v>
      </c>
      <c r="D284" s="558"/>
      <c r="E284" s="558"/>
      <c r="F284" s="558"/>
      <c r="G284" s="559"/>
      <c r="H284" s="317" t="s">
        <v>57</v>
      </c>
      <c r="I284" s="302">
        <v>1</v>
      </c>
      <c r="J284" s="191"/>
      <c r="K284" s="236"/>
    </row>
    <row r="285" spans="1:11" ht="12.75" customHeight="1" x14ac:dyDescent="0.2">
      <c r="A285" s="187"/>
      <c r="B285" s="219"/>
      <c r="C285" s="188"/>
      <c r="D285" s="39"/>
      <c r="E285" s="186"/>
      <c r="G285" s="178"/>
      <c r="H285" s="303"/>
      <c r="I285" s="302"/>
      <c r="J285" s="191"/>
      <c r="K285" s="236"/>
    </row>
    <row r="286" spans="1:11" ht="26.25" customHeight="1" x14ac:dyDescent="0.2">
      <c r="A286" s="187"/>
      <c r="B286" s="219"/>
      <c r="C286" s="546" t="s">
        <v>295</v>
      </c>
      <c r="D286" s="547"/>
      <c r="E286" s="547"/>
      <c r="F286" s="547"/>
      <c r="G286" s="548"/>
      <c r="H286" s="303" t="s">
        <v>235</v>
      </c>
      <c r="I286" s="302">
        <v>1</v>
      </c>
      <c r="J286" s="191"/>
      <c r="K286" s="236"/>
    </row>
    <row r="287" spans="1:11" ht="12.75" customHeight="1" x14ac:dyDescent="0.2">
      <c r="A287" s="187"/>
      <c r="B287" s="219"/>
      <c r="C287" s="196"/>
      <c r="D287" s="39"/>
      <c r="E287" s="186"/>
      <c r="G287" s="178"/>
      <c r="H287" s="303"/>
      <c r="I287" s="302"/>
      <c r="J287" s="191"/>
      <c r="K287" s="236"/>
    </row>
    <row r="288" spans="1:11" ht="12.75" customHeight="1" x14ac:dyDescent="0.2">
      <c r="A288" s="187"/>
      <c r="B288" s="219"/>
      <c r="C288" s="196" t="s">
        <v>296</v>
      </c>
      <c r="D288" s="190"/>
      <c r="E288" s="186"/>
      <c r="G288" s="178"/>
      <c r="H288" s="303"/>
      <c r="I288" s="302"/>
      <c r="J288" s="191"/>
      <c r="K288" s="236"/>
    </row>
    <row r="289" spans="1:11" ht="12.75" customHeight="1" x14ac:dyDescent="0.2">
      <c r="A289" s="187"/>
      <c r="B289" s="219"/>
      <c r="C289" s="188"/>
      <c r="D289" s="189"/>
      <c r="E289" s="186"/>
      <c r="G289" s="178"/>
      <c r="H289" s="303"/>
      <c r="I289" s="302"/>
      <c r="J289" s="191"/>
      <c r="K289" s="236"/>
    </row>
    <row r="290" spans="1:11" ht="12.75" customHeight="1" x14ac:dyDescent="0.2">
      <c r="A290" s="187"/>
      <c r="B290" s="219"/>
      <c r="C290" s="560" t="s">
        <v>297</v>
      </c>
      <c r="D290" s="561"/>
      <c r="E290" s="561"/>
      <c r="F290" s="561"/>
      <c r="G290" s="178"/>
      <c r="H290" s="303"/>
      <c r="I290" s="302"/>
      <c r="J290" s="191"/>
      <c r="K290" s="236"/>
    </row>
    <row r="291" spans="1:11" ht="12.75" customHeight="1" x14ac:dyDescent="0.2">
      <c r="A291" s="187"/>
      <c r="B291" s="219"/>
      <c r="C291" s="232"/>
      <c r="D291" s="233"/>
      <c r="E291" s="186"/>
      <c r="G291" s="178"/>
      <c r="H291" s="303"/>
      <c r="I291" s="302"/>
      <c r="J291" s="191"/>
      <c r="K291" s="236"/>
    </row>
    <row r="292" spans="1:11" ht="12.75" customHeight="1" x14ac:dyDescent="0.2">
      <c r="A292" s="187"/>
      <c r="B292" s="219"/>
      <c r="C292" s="562" t="s">
        <v>298</v>
      </c>
      <c r="D292" s="563"/>
      <c r="E292" s="563"/>
      <c r="F292" s="563"/>
      <c r="G292" s="564"/>
      <c r="H292" s="303"/>
      <c r="I292" s="302"/>
      <c r="J292" s="191"/>
      <c r="K292" s="236"/>
    </row>
    <row r="293" spans="1:11" ht="12.75" customHeight="1" x14ac:dyDescent="0.2">
      <c r="A293" s="187"/>
      <c r="B293" s="219"/>
      <c r="C293" s="197"/>
      <c r="D293" s="190"/>
      <c r="E293" s="186"/>
      <c r="G293" s="178"/>
      <c r="H293" s="303"/>
      <c r="I293" s="302"/>
      <c r="J293" s="191"/>
      <c r="K293" s="236"/>
    </row>
    <row r="294" spans="1:11" ht="12.75" customHeight="1" x14ac:dyDescent="0.2">
      <c r="A294" s="187" t="str">
        <f>IF(ISBLANK(H294),"",($E$8&amp;"."&amp;+(COUNTA(H$7:H294))))</f>
        <v>7.1.73</v>
      </c>
      <c r="B294" s="219"/>
      <c r="C294" s="188"/>
      <c r="D294" s="190" t="s">
        <v>222</v>
      </c>
      <c r="E294" s="186" t="s">
        <v>223</v>
      </c>
      <c r="G294" s="178"/>
      <c r="H294" s="317" t="s">
        <v>39</v>
      </c>
      <c r="I294" s="302">
        <v>2</v>
      </c>
      <c r="J294" s="191"/>
      <c r="K294" s="236"/>
    </row>
    <row r="295" spans="1:11" ht="12.75" customHeight="1" x14ac:dyDescent="0.2">
      <c r="A295" s="187" t="str">
        <f>IF(ISBLANK(H295),"",($E$8&amp;"."&amp;+(COUNTA(H$7:H295))))</f>
        <v/>
      </c>
      <c r="B295" s="219"/>
      <c r="C295" s="188"/>
      <c r="D295" s="39"/>
      <c r="E295" s="186"/>
      <c r="G295" s="178"/>
      <c r="H295" s="303"/>
      <c r="I295" s="302"/>
      <c r="J295" s="191"/>
      <c r="K295" s="236"/>
    </row>
    <row r="296" spans="1:11" ht="12.75" customHeight="1" x14ac:dyDescent="0.2">
      <c r="A296" s="187" t="str">
        <f>IF(ISBLANK(H296),"",($E$8&amp;"."&amp;+(COUNTA(H$7:H296))))</f>
        <v>7.1.74</v>
      </c>
      <c r="B296" s="219"/>
      <c r="C296" s="188"/>
      <c r="D296" s="190" t="s">
        <v>225</v>
      </c>
      <c r="E296" s="186" t="s">
        <v>226</v>
      </c>
      <c r="G296" s="178"/>
      <c r="H296" s="303" t="str">
        <f>H294</f>
        <v>Item</v>
      </c>
      <c r="I296" s="302">
        <f>I294</f>
        <v>2</v>
      </c>
      <c r="J296" s="191"/>
      <c r="K296" s="236"/>
    </row>
    <row r="297" spans="1:11" ht="12.75" customHeight="1" x14ac:dyDescent="0.2">
      <c r="A297" s="187"/>
      <c r="B297" s="219"/>
      <c r="C297" s="188"/>
      <c r="D297" s="190"/>
      <c r="E297" s="186"/>
      <c r="G297" s="178"/>
      <c r="H297" s="303"/>
      <c r="I297" s="302"/>
      <c r="J297" s="191"/>
      <c r="K297" s="236"/>
    </row>
    <row r="298" spans="1:11" ht="12.75" customHeight="1" x14ac:dyDescent="0.2">
      <c r="A298" s="187" t="str">
        <f>IF(ISBLANK(H298),"",($E$8&amp;"."&amp;+(COUNTA(H$7:H298))))</f>
        <v/>
      </c>
      <c r="B298" s="219"/>
      <c r="C298" s="196"/>
      <c r="D298" s="39"/>
      <c r="E298" s="186"/>
      <c r="G298" s="178"/>
      <c r="H298" s="303"/>
      <c r="I298" s="302"/>
      <c r="J298" s="191"/>
      <c r="K298" s="236"/>
    </row>
    <row r="299" spans="1:11" ht="12.75" customHeight="1" x14ac:dyDescent="0.2">
      <c r="A299" s="187"/>
      <c r="B299" s="219"/>
      <c r="C299" s="311" t="s">
        <v>239</v>
      </c>
      <c r="D299" s="190"/>
      <c r="E299" s="186"/>
      <c r="G299" s="178"/>
      <c r="H299" s="303"/>
      <c r="I299" s="302"/>
      <c r="J299" s="191"/>
      <c r="K299" s="236"/>
    </row>
    <row r="300" spans="1:11" ht="12.75" customHeight="1" x14ac:dyDescent="0.2">
      <c r="A300" s="187"/>
      <c r="B300" s="219"/>
      <c r="C300" s="188"/>
      <c r="D300" s="190"/>
      <c r="E300" s="186"/>
      <c r="G300" s="178"/>
      <c r="H300" s="303"/>
      <c r="I300" s="302"/>
      <c r="J300" s="191"/>
      <c r="K300" s="236"/>
    </row>
    <row r="301" spans="1:11" ht="12.75" customHeight="1" x14ac:dyDescent="0.2">
      <c r="A301" s="187" t="str">
        <f>IF(ISBLANK(H301),"",($E$8&amp;"."&amp;+(COUNTA(H$7:H301))))</f>
        <v>7.1.75</v>
      </c>
      <c r="B301" s="219"/>
      <c r="C301" s="188"/>
      <c r="D301" s="190" t="s">
        <v>222</v>
      </c>
      <c r="E301" s="186" t="s">
        <v>223</v>
      </c>
      <c r="G301" s="178"/>
      <c r="H301" s="317" t="s">
        <v>39</v>
      </c>
      <c r="I301" s="302">
        <v>5</v>
      </c>
      <c r="J301" s="191"/>
      <c r="K301" s="236"/>
    </row>
    <row r="302" spans="1:11" ht="12.75" customHeight="1" x14ac:dyDescent="0.2">
      <c r="A302" s="187" t="str">
        <f>IF(ISBLANK(H302),"",($E$8&amp;"."&amp;+(COUNTA(H$7:H302))))</f>
        <v/>
      </c>
      <c r="B302" s="219"/>
      <c r="C302" s="188"/>
      <c r="D302" s="39"/>
      <c r="E302" s="186"/>
      <c r="G302" s="178"/>
      <c r="H302" s="303"/>
      <c r="I302" s="302"/>
      <c r="J302" s="191"/>
      <c r="K302" s="236"/>
    </row>
    <row r="303" spans="1:11" ht="12.75" customHeight="1" x14ac:dyDescent="0.2">
      <c r="A303" s="187" t="str">
        <f>IF(ISBLANK(H303),"",($E$8&amp;"."&amp;+(COUNTA(H$7:H303))))</f>
        <v>7.1.76</v>
      </c>
      <c r="B303" s="219"/>
      <c r="C303" s="188"/>
      <c r="D303" s="190" t="s">
        <v>225</v>
      </c>
      <c r="E303" s="186" t="s">
        <v>226</v>
      </c>
      <c r="G303" s="178"/>
      <c r="H303" s="303" t="str">
        <f>H301</f>
        <v>Item</v>
      </c>
      <c r="I303" s="302">
        <f>I301</f>
        <v>5</v>
      </c>
      <c r="J303" s="191"/>
      <c r="K303" s="236"/>
    </row>
    <row r="304" spans="1:11" ht="12.75" customHeight="1" x14ac:dyDescent="0.2">
      <c r="A304" s="187"/>
      <c r="B304" s="219"/>
      <c r="C304" s="188"/>
      <c r="D304" s="189"/>
      <c r="E304" s="186"/>
      <c r="G304" s="178"/>
      <c r="H304" s="303"/>
      <c r="I304" s="302"/>
      <c r="J304" s="191"/>
      <c r="K304" s="236"/>
    </row>
    <row r="305" spans="1:11" ht="12.75" customHeight="1" x14ac:dyDescent="0.2">
      <c r="A305" s="187"/>
      <c r="B305" s="219"/>
      <c r="C305" s="311" t="s">
        <v>299</v>
      </c>
      <c r="D305" s="39"/>
      <c r="E305" s="186"/>
      <c r="G305" s="178"/>
      <c r="H305" s="303"/>
      <c r="I305" s="302"/>
      <c r="J305" s="191"/>
      <c r="K305" s="236"/>
    </row>
    <row r="306" spans="1:11" ht="12.75" customHeight="1" x14ac:dyDescent="0.2">
      <c r="A306" s="187"/>
      <c r="B306" s="219"/>
      <c r="C306" s="188"/>
      <c r="D306" s="190"/>
      <c r="E306" s="186"/>
      <c r="G306" s="178"/>
      <c r="H306" s="303"/>
      <c r="I306" s="302"/>
      <c r="J306" s="191"/>
      <c r="K306" s="236"/>
    </row>
    <row r="307" spans="1:11" ht="12.75" customHeight="1" x14ac:dyDescent="0.2">
      <c r="A307" s="187"/>
      <c r="B307" s="219"/>
      <c r="C307" s="311" t="s">
        <v>300</v>
      </c>
      <c r="D307" s="39"/>
      <c r="E307" s="186"/>
      <c r="G307" s="178"/>
      <c r="H307" s="303"/>
      <c r="I307" s="302"/>
      <c r="J307" s="191"/>
      <c r="K307" s="236"/>
    </row>
    <row r="308" spans="1:11" ht="12.75" customHeight="1" x14ac:dyDescent="0.2">
      <c r="A308" s="187"/>
      <c r="B308" s="219"/>
      <c r="C308" s="188"/>
      <c r="D308" s="190"/>
      <c r="E308" s="186"/>
      <c r="G308" s="178"/>
      <c r="H308" s="303"/>
      <c r="I308" s="302"/>
      <c r="J308" s="191"/>
      <c r="K308" s="236"/>
    </row>
    <row r="309" spans="1:11" ht="12.75" customHeight="1" x14ac:dyDescent="0.2">
      <c r="A309" s="187" t="str">
        <f>IF(ISBLANK(H309),"",($E$8&amp;"."&amp;+(COUNTA(H$7:H309))))</f>
        <v>7.1.77</v>
      </c>
      <c r="B309" s="219"/>
      <c r="C309" s="188"/>
      <c r="D309" s="190" t="s">
        <v>222</v>
      </c>
      <c r="E309" s="186" t="s">
        <v>223</v>
      </c>
      <c r="G309" s="178"/>
      <c r="H309" s="317" t="s">
        <v>39</v>
      </c>
      <c r="I309" s="302" t="s">
        <v>257</v>
      </c>
      <c r="J309" s="191"/>
      <c r="K309" s="236"/>
    </row>
    <row r="310" spans="1:11" ht="12.75" customHeight="1" x14ac:dyDescent="0.2">
      <c r="A310" s="187" t="str">
        <f>IF(ISBLANK(H310),"",($E$8&amp;"."&amp;+(COUNTA(H$7:H310))))</f>
        <v/>
      </c>
      <c r="B310" s="219"/>
      <c r="C310" s="188"/>
      <c r="D310" s="39"/>
      <c r="E310" s="186"/>
      <c r="G310" s="178"/>
      <c r="H310" s="303"/>
      <c r="I310" s="302"/>
      <c r="J310" s="191"/>
      <c r="K310" s="236"/>
    </row>
    <row r="311" spans="1:11" ht="12.75" customHeight="1" x14ac:dyDescent="0.2">
      <c r="A311" s="187" t="str">
        <f>IF(ISBLANK(H311),"",($E$8&amp;"."&amp;+(COUNTA(H$7:H311))))</f>
        <v>7.1.78</v>
      </c>
      <c r="B311" s="219"/>
      <c r="C311" s="188"/>
      <c r="D311" s="190" t="s">
        <v>225</v>
      </c>
      <c r="E311" s="186" t="s">
        <v>226</v>
      </c>
      <c r="G311" s="178"/>
      <c r="H311" s="303" t="str">
        <f>H309</f>
        <v>Item</v>
      </c>
      <c r="I311" s="302">
        <v>2</v>
      </c>
      <c r="J311" s="191"/>
      <c r="K311" s="236"/>
    </row>
    <row r="312" spans="1:11" ht="12.75" customHeight="1" x14ac:dyDescent="0.2">
      <c r="A312" s="187"/>
      <c r="B312" s="219"/>
      <c r="C312" s="188"/>
      <c r="D312" s="189"/>
      <c r="E312" s="186"/>
      <c r="G312" s="178"/>
      <c r="H312" s="303"/>
      <c r="I312" s="302"/>
      <c r="J312" s="191"/>
      <c r="K312" s="236"/>
    </row>
    <row r="313" spans="1:11" ht="12.75" customHeight="1" x14ac:dyDescent="0.2">
      <c r="A313" s="187"/>
      <c r="B313" s="219"/>
      <c r="C313" s="311"/>
      <c r="D313" s="189"/>
      <c r="E313" s="186"/>
      <c r="G313" s="178"/>
      <c r="H313" s="303"/>
      <c r="I313" s="302"/>
      <c r="J313" s="191"/>
      <c r="K313" s="236"/>
    </row>
    <row r="314" spans="1:11" ht="12.75" customHeight="1" x14ac:dyDescent="0.2">
      <c r="A314" s="187"/>
      <c r="B314" s="219"/>
      <c r="C314" s="196"/>
      <c r="D314" s="39"/>
      <c r="E314" s="186"/>
      <c r="G314" s="178"/>
      <c r="H314" s="303"/>
      <c r="I314" s="302"/>
      <c r="J314" s="191"/>
      <c r="K314" s="236"/>
    </row>
    <row r="315" spans="1:11" ht="12.75" customHeight="1" x14ac:dyDescent="0.2">
      <c r="A315" s="187"/>
      <c r="B315" s="219"/>
      <c r="C315" s="188"/>
      <c r="D315" s="190"/>
      <c r="E315" s="186"/>
      <c r="G315" s="178"/>
      <c r="H315" s="317"/>
      <c r="I315" s="302"/>
      <c r="J315" s="191"/>
      <c r="K315" s="236"/>
    </row>
    <row r="316" spans="1:11" ht="12.75" customHeight="1" x14ac:dyDescent="0.2">
      <c r="A316" s="187"/>
      <c r="B316" s="219"/>
      <c r="C316" s="188"/>
      <c r="D316" s="39"/>
      <c r="E316" s="186"/>
      <c r="G316" s="178"/>
      <c r="H316" s="303"/>
      <c r="I316" s="302"/>
      <c r="J316" s="191"/>
      <c r="K316" s="236"/>
    </row>
    <row r="317" spans="1:11" s="203" customFormat="1" ht="12.75" customHeight="1" x14ac:dyDescent="0.2">
      <c r="A317" s="198"/>
      <c r="B317" s="199"/>
      <c r="C317" s="200"/>
      <c r="D317" s="200"/>
      <c r="E317" s="200"/>
      <c r="F317" s="200"/>
      <c r="G317" s="200"/>
      <c r="H317" s="305"/>
      <c r="I317" s="305"/>
      <c r="J317" s="226" t="s">
        <v>106</v>
      </c>
      <c r="K317" s="237">
        <f>SUM(K243:K316)</f>
        <v>0</v>
      </c>
    </row>
    <row r="318" spans="1:11" s="203" customFormat="1" ht="12.75" customHeight="1" x14ac:dyDescent="0.2">
      <c r="A318" s="198"/>
      <c r="B318" s="272"/>
      <c r="C318" s="274"/>
      <c r="D318" s="200"/>
      <c r="E318" s="200"/>
      <c r="F318" s="200"/>
      <c r="G318" s="276"/>
      <c r="H318" s="360"/>
      <c r="I318" s="322"/>
      <c r="J318" s="227" t="s">
        <v>107</v>
      </c>
      <c r="K318" s="275">
        <f>K317</f>
        <v>0</v>
      </c>
    </row>
    <row r="319" spans="1:11" ht="12.75" customHeight="1" x14ac:dyDescent="0.2">
      <c r="A319" s="187"/>
      <c r="B319" s="219"/>
      <c r="C319" s="376" t="s">
        <v>240</v>
      </c>
      <c r="D319" s="189"/>
      <c r="E319" s="186"/>
      <c r="G319" s="178"/>
      <c r="H319" s="303"/>
      <c r="I319" s="302"/>
      <c r="J319" s="191"/>
      <c r="K319" s="236"/>
    </row>
    <row r="320" spans="1:11" ht="12.75" customHeight="1" x14ac:dyDescent="0.2">
      <c r="A320" s="187"/>
      <c r="B320" s="219"/>
      <c r="C320" s="196"/>
      <c r="D320" s="39"/>
      <c r="E320" s="186"/>
      <c r="G320" s="178"/>
      <c r="H320" s="303"/>
      <c r="I320" s="302"/>
      <c r="J320" s="191"/>
      <c r="K320" s="236"/>
    </row>
    <row r="321" spans="1:11" ht="12.75" customHeight="1" x14ac:dyDescent="0.2">
      <c r="A321" s="187" t="str">
        <f>IF(ISBLANK(H321),"",($E$8&amp;"."&amp;+(COUNTA(H$7:H321))))</f>
        <v>7.1.79</v>
      </c>
      <c r="B321" s="219"/>
      <c r="C321" s="188"/>
      <c r="D321" s="190" t="s">
        <v>222</v>
      </c>
      <c r="E321" s="186" t="s">
        <v>223</v>
      </c>
      <c r="G321" s="178"/>
      <c r="H321" s="317" t="s">
        <v>39</v>
      </c>
      <c r="I321" s="302" t="s">
        <v>257</v>
      </c>
      <c r="J321" s="191"/>
      <c r="K321" s="236"/>
    </row>
    <row r="322" spans="1:11" ht="12.75" customHeight="1" x14ac:dyDescent="0.2">
      <c r="A322" s="187" t="str">
        <f>IF(ISBLANK(H322),"",($E$8&amp;"."&amp;+(COUNTA(H$7:H322))))</f>
        <v/>
      </c>
      <c r="B322" s="219"/>
      <c r="C322" s="188"/>
      <c r="D322" s="39"/>
      <c r="E322" s="186"/>
      <c r="G322" s="178"/>
      <c r="H322" s="303"/>
      <c r="I322" s="302"/>
      <c r="J322" s="191"/>
      <c r="K322" s="236"/>
    </row>
    <row r="323" spans="1:11" ht="12.75" customHeight="1" x14ac:dyDescent="0.2">
      <c r="A323" s="187" t="str">
        <f>IF(ISBLANK(H323),"",($E$8&amp;"."&amp;+(COUNTA(H$7:H323))))</f>
        <v>7.1.80</v>
      </c>
      <c r="B323" s="219"/>
      <c r="C323" s="188"/>
      <c r="D323" s="190" t="s">
        <v>225</v>
      </c>
      <c r="E323" s="186" t="s">
        <v>226</v>
      </c>
      <c r="G323" s="178"/>
      <c r="H323" s="303" t="str">
        <f>H321</f>
        <v>Item</v>
      </c>
      <c r="I323" s="302">
        <v>7</v>
      </c>
      <c r="J323" s="191"/>
      <c r="K323" s="236"/>
    </row>
    <row r="324" spans="1:11" ht="12.75" customHeight="1" x14ac:dyDescent="0.2">
      <c r="A324" s="187"/>
      <c r="B324" s="219"/>
      <c r="C324" s="311" t="s">
        <v>301</v>
      </c>
      <c r="D324" s="189"/>
      <c r="E324" s="186"/>
      <c r="G324" s="178"/>
      <c r="H324" s="303"/>
      <c r="I324" s="302"/>
      <c r="J324" s="191"/>
      <c r="K324" s="236"/>
    </row>
    <row r="325" spans="1:11" ht="12.75" customHeight="1" x14ac:dyDescent="0.2">
      <c r="A325" s="187"/>
      <c r="B325" s="219"/>
      <c r="C325" s="319"/>
      <c r="D325" s="39"/>
      <c r="E325" s="186"/>
      <c r="G325" s="178"/>
      <c r="H325" s="303"/>
      <c r="I325" s="302"/>
      <c r="J325" s="191"/>
      <c r="K325" s="236"/>
    </row>
    <row r="326" spans="1:11" ht="12.75" customHeight="1" x14ac:dyDescent="0.2">
      <c r="A326" s="187" t="str">
        <f>IF(ISBLANK(H326),"",($E$8&amp;"."&amp;+(COUNTA(H$7:H326))))</f>
        <v>7.1.81</v>
      </c>
      <c r="B326" s="219"/>
      <c r="C326" s="188"/>
      <c r="D326" s="190" t="s">
        <v>222</v>
      </c>
      <c r="E326" s="186" t="s">
        <v>223</v>
      </c>
      <c r="G326" s="178"/>
      <c r="H326" s="317" t="s">
        <v>39</v>
      </c>
      <c r="I326" s="302" t="s">
        <v>257</v>
      </c>
      <c r="J326" s="191"/>
      <c r="K326" s="236"/>
    </row>
    <row r="327" spans="1:11" ht="12.75" customHeight="1" x14ac:dyDescent="0.2">
      <c r="A327" s="187" t="str">
        <f>IF(ISBLANK(H327),"",($E$8&amp;"."&amp;+(COUNTA(H$7:H327))))</f>
        <v/>
      </c>
      <c r="B327" s="219"/>
      <c r="C327" s="188"/>
      <c r="D327" s="39"/>
      <c r="E327" s="186"/>
      <c r="G327" s="178"/>
      <c r="H327" s="303"/>
      <c r="I327" s="302"/>
      <c r="J327" s="191"/>
      <c r="K327" s="236"/>
    </row>
    <row r="328" spans="1:11" ht="12.75" customHeight="1" x14ac:dyDescent="0.2">
      <c r="A328" s="187" t="str">
        <f>IF(ISBLANK(H328),"",($E$8&amp;"."&amp;+(COUNTA(H$7:H328))))</f>
        <v>7.1.82</v>
      </c>
      <c r="B328" s="219"/>
      <c r="C328" s="188"/>
      <c r="D328" s="190" t="s">
        <v>225</v>
      </c>
      <c r="E328" s="186" t="s">
        <v>226</v>
      </c>
      <c r="G328" s="178"/>
      <c r="H328" s="303" t="str">
        <f>H326</f>
        <v>Item</v>
      </c>
      <c r="I328" s="302">
        <v>1</v>
      </c>
      <c r="J328" s="191"/>
      <c r="K328" s="236"/>
    </row>
    <row r="329" spans="1:11" ht="12.75" customHeight="1" x14ac:dyDescent="0.2">
      <c r="A329" s="187"/>
      <c r="B329" s="219"/>
      <c r="C329" s="188"/>
      <c r="D329" s="190"/>
      <c r="E329" s="186"/>
      <c r="G329" s="178"/>
      <c r="H329" s="303"/>
      <c r="I329" s="302"/>
      <c r="J329" s="191"/>
      <c r="K329" s="236"/>
    </row>
    <row r="330" spans="1:11" ht="12.75" customHeight="1" x14ac:dyDescent="0.2">
      <c r="A330" s="187"/>
      <c r="B330" s="219"/>
      <c r="C330" s="311" t="s">
        <v>302</v>
      </c>
      <c r="D330" s="189"/>
      <c r="E330" s="186"/>
      <c r="G330" s="178"/>
      <c r="H330" s="303"/>
      <c r="I330" s="302"/>
      <c r="J330" s="191"/>
      <c r="K330" s="236"/>
    </row>
    <row r="331" spans="1:11" ht="12.75" customHeight="1" x14ac:dyDescent="0.2">
      <c r="A331" s="187"/>
      <c r="B331" s="219"/>
      <c r="C331" s="188"/>
      <c r="D331" s="39"/>
      <c r="E331" s="186"/>
      <c r="G331" s="178"/>
      <c r="H331" s="303"/>
      <c r="I331" s="302"/>
      <c r="J331" s="191"/>
      <c r="K331" s="236"/>
    </row>
    <row r="332" spans="1:11" ht="12.75" customHeight="1" x14ac:dyDescent="0.2">
      <c r="A332" s="187"/>
      <c r="B332" s="219"/>
      <c r="C332" s="297" t="s">
        <v>303</v>
      </c>
      <c r="D332" s="39"/>
      <c r="E332" s="186"/>
      <c r="G332" s="178"/>
      <c r="H332" s="303"/>
      <c r="I332" s="302"/>
      <c r="J332" s="191"/>
      <c r="K332" s="236"/>
    </row>
    <row r="333" spans="1:11" ht="12.75" customHeight="1" x14ac:dyDescent="0.2">
      <c r="A333" s="187"/>
      <c r="B333" s="219"/>
      <c r="C333" s="188"/>
      <c r="D333" s="39"/>
      <c r="E333" s="186"/>
      <c r="G333" s="178"/>
      <c r="H333" s="303"/>
      <c r="I333" s="302"/>
      <c r="J333" s="191"/>
      <c r="K333" s="236"/>
    </row>
    <row r="334" spans="1:11" ht="12.75" customHeight="1" x14ac:dyDescent="0.2">
      <c r="A334" s="187" t="str">
        <f>IF(ISBLANK(H334),"",($E$8&amp;"."&amp;+(COUNTA(H$7:H334))))</f>
        <v>7.1.83</v>
      </c>
      <c r="B334" s="219"/>
      <c r="C334" s="188"/>
      <c r="D334" s="190" t="s">
        <v>222</v>
      </c>
      <c r="E334" s="186" t="s">
        <v>223</v>
      </c>
      <c r="G334" s="178"/>
      <c r="H334" s="317" t="s">
        <v>276</v>
      </c>
      <c r="I334" s="302">
        <v>2</v>
      </c>
      <c r="J334" s="191"/>
      <c r="K334" s="236"/>
    </row>
    <row r="335" spans="1:11" ht="12.75" customHeight="1" x14ac:dyDescent="0.2">
      <c r="A335" s="187" t="str">
        <f>IF(ISBLANK(H335),"",($E$8&amp;"."&amp;+(COUNTA(H$7:H335))))</f>
        <v/>
      </c>
      <c r="B335" s="219"/>
      <c r="C335" s="188"/>
      <c r="D335" s="39"/>
      <c r="E335" s="186"/>
      <c r="G335" s="178"/>
      <c r="H335" s="303"/>
      <c r="I335" s="302"/>
      <c r="J335" s="191"/>
      <c r="K335" s="236"/>
    </row>
    <row r="336" spans="1:11" ht="12.75" customHeight="1" x14ac:dyDescent="0.2">
      <c r="A336" s="187" t="str">
        <f>IF(ISBLANK(H336),"",($E$8&amp;"."&amp;+(COUNTA(H$7:H336))))</f>
        <v>7.1.84</v>
      </c>
      <c r="B336" s="219"/>
      <c r="C336" s="188"/>
      <c r="D336" s="190" t="s">
        <v>225</v>
      </c>
      <c r="E336" s="186" t="s">
        <v>226</v>
      </c>
      <c r="G336" s="178"/>
      <c r="H336" s="303" t="str">
        <f>H334</f>
        <v>Lot</v>
      </c>
      <c r="I336" s="302">
        <f>I334</f>
        <v>2</v>
      </c>
      <c r="J336" s="191"/>
      <c r="K336" s="236"/>
    </row>
    <row r="337" spans="1:11" ht="12.75" customHeight="1" x14ac:dyDescent="0.2">
      <c r="A337" s="187"/>
      <c r="B337" s="219"/>
      <c r="C337" s="188"/>
      <c r="D337" s="190"/>
      <c r="E337" s="186"/>
      <c r="G337" s="178"/>
      <c r="H337" s="303"/>
      <c r="I337" s="302"/>
      <c r="J337" s="191"/>
      <c r="K337" s="236"/>
    </row>
    <row r="338" spans="1:11" ht="12.75" customHeight="1" x14ac:dyDescent="0.2">
      <c r="A338" s="187"/>
      <c r="B338" s="219"/>
      <c r="C338" s="311" t="s">
        <v>242</v>
      </c>
      <c r="D338" s="39"/>
      <c r="E338" s="186"/>
      <c r="G338" s="178"/>
      <c r="H338" s="303"/>
      <c r="I338" s="302"/>
      <c r="J338" s="191"/>
      <c r="K338" s="236"/>
    </row>
    <row r="339" spans="1:11" ht="12.75" customHeight="1" x14ac:dyDescent="0.2">
      <c r="A339" s="187"/>
      <c r="B339" s="219"/>
      <c r="C339" s="188"/>
      <c r="D339" s="39"/>
      <c r="E339" s="186"/>
      <c r="G339" s="178"/>
      <c r="H339" s="303"/>
      <c r="I339" s="302"/>
      <c r="J339" s="191"/>
      <c r="K339" s="236"/>
    </row>
    <row r="340" spans="1:11" ht="12.75" customHeight="1" x14ac:dyDescent="0.2">
      <c r="A340" s="187" t="str">
        <f>IF(ISBLANK(H340),"",($E$8&amp;"."&amp;+(COUNTA(H$7:H340))))</f>
        <v>7.1.85</v>
      </c>
      <c r="B340" s="219"/>
      <c r="C340" s="188"/>
      <c r="D340" s="190" t="s">
        <v>222</v>
      </c>
      <c r="E340" s="186" t="s">
        <v>223</v>
      </c>
      <c r="G340" s="178"/>
      <c r="H340" s="317" t="s">
        <v>276</v>
      </c>
      <c r="I340" s="302">
        <v>14</v>
      </c>
      <c r="J340" s="191"/>
      <c r="K340" s="236"/>
    </row>
    <row r="341" spans="1:11" ht="12.75" customHeight="1" x14ac:dyDescent="0.2">
      <c r="A341" s="187" t="str">
        <f>IF(ISBLANK(H341),"",($E$8&amp;"."&amp;+(COUNTA(H$7:H341))))</f>
        <v/>
      </c>
      <c r="B341" s="219"/>
      <c r="C341" s="188"/>
      <c r="D341" s="39"/>
      <c r="E341" s="186"/>
      <c r="G341" s="178"/>
      <c r="H341" s="303"/>
      <c r="I341" s="302"/>
      <c r="J341" s="191"/>
      <c r="K341" s="236"/>
    </row>
    <row r="342" spans="1:11" ht="12.75" customHeight="1" x14ac:dyDescent="0.2">
      <c r="A342" s="187" t="str">
        <f>IF(ISBLANK(H342),"",($E$8&amp;"."&amp;+(COUNTA(H$7:H342))))</f>
        <v>7.1.86</v>
      </c>
      <c r="B342" s="219"/>
      <c r="C342" s="188"/>
      <c r="D342" s="190" t="s">
        <v>225</v>
      </c>
      <c r="E342" s="186" t="s">
        <v>226</v>
      </c>
      <c r="G342" s="178"/>
      <c r="H342" s="303" t="str">
        <f>H340</f>
        <v>Lot</v>
      </c>
      <c r="I342" s="302">
        <f>I340</f>
        <v>14</v>
      </c>
      <c r="J342" s="191"/>
      <c r="K342" s="236"/>
    </row>
    <row r="343" spans="1:11" ht="12.75" customHeight="1" x14ac:dyDescent="0.2">
      <c r="A343" s="187"/>
      <c r="B343" s="219"/>
      <c r="C343" s="188"/>
      <c r="D343" s="39"/>
      <c r="E343" s="186"/>
      <c r="G343" s="178"/>
      <c r="H343" s="303"/>
      <c r="I343" s="302"/>
      <c r="J343" s="191"/>
      <c r="K343" s="236"/>
    </row>
    <row r="344" spans="1:11" ht="12.75" customHeight="1" x14ac:dyDescent="0.2">
      <c r="A344" s="187"/>
      <c r="B344" s="219"/>
      <c r="C344" s="311" t="s">
        <v>304</v>
      </c>
      <c r="D344" s="39"/>
      <c r="E344" s="186"/>
      <c r="G344" s="178"/>
      <c r="H344" s="303"/>
      <c r="I344" s="302"/>
      <c r="J344" s="191"/>
      <c r="K344" s="236"/>
    </row>
    <row r="345" spans="1:11" ht="12.75" customHeight="1" x14ac:dyDescent="0.2">
      <c r="A345" s="187"/>
      <c r="B345" s="219"/>
      <c r="C345" s="188"/>
      <c r="D345" s="39"/>
      <c r="E345" s="186"/>
      <c r="G345" s="178"/>
      <c r="H345" s="303"/>
      <c r="I345" s="302"/>
      <c r="J345" s="191"/>
      <c r="K345" s="236"/>
    </row>
    <row r="346" spans="1:11" ht="12.75" customHeight="1" x14ac:dyDescent="0.2">
      <c r="A346" s="187"/>
      <c r="B346" s="219"/>
      <c r="C346" s="297" t="s">
        <v>305</v>
      </c>
      <c r="D346" s="39"/>
      <c r="E346" s="186"/>
      <c r="G346" s="178"/>
      <c r="H346" s="303"/>
      <c r="I346" s="302"/>
      <c r="J346" s="191"/>
      <c r="K346" s="236"/>
    </row>
    <row r="347" spans="1:11" ht="12.75" customHeight="1" x14ac:dyDescent="0.2">
      <c r="A347" s="187"/>
      <c r="B347" s="219"/>
      <c r="C347" s="188"/>
      <c r="D347" s="39"/>
      <c r="E347" s="186"/>
      <c r="G347" s="178"/>
      <c r="H347" s="303"/>
      <c r="I347" s="302"/>
      <c r="J347" s="191"/>
      <c r="K347" s="236"/>
    </row>
    <row r="348" spans="1:11" ht="12.75" customHeight="1" x14ac:dyDescent="0.2">
      <c r="A348" s="187" t="str">
        <f>IF(ISBLANK(H348),"",($E$8&amp;"."&amp;+(COUNTA(H$7:H348))))</f>
        <v>7.1.87</v>
      </c>
      <c r="B348" s="219"/>
      <c r="C348" s="188"/>
      <c r="D348" s="190" t="s">
        <v>222</v>
      </c>
      <c r="E348" s="186" t="s">
        <v>223</v>
      </c>
      <c r="G348" s="178"/>
      <c r="H348" s="312" t="s">
        <v>268</v>
      </c>
      <c r="I348" s="302" t="s">
        <v>257</v>
      </c>
      <c r="J348" s="191"/>
      <c r="K348" s="236"/>
    </row>
    <row r="349" spans="1:11" ht="12.75" customHeight="1" x14ac:dyDescent="0.2">
      <c r="A349" s="187" t="str">
        <f>IF(ISBLANK(H349),"",($E$8&amp;"."&amp;+(COUNTA(H$7:H349))))</f>
        <v/>
      </c>
      <c r="B349" s="219"/>
      <c r="C349" s="188"/>
      <c r="D349" s="39"/>
      <c r="E349" s="186"/>
      <c r="G349" s="178"/>
      <c r="H349" s="303"/>
      <c r="I349" s="302"/>
      <c r="J349" s="191"/>
      <c r="K349" s="236"/>
    </row>
    <row r="350" spans="1:11" ht="12.75" customHeight="1" x14ac:dyDescent="0.2">
      <c r="A350" s="187" t="str">
        <f>IF(ISBLANK(H350),"",($E$8&amp;"."&amp;+(COUNTA(H$7:H350))))</f>
        <v>7.1.88</v>
      </c>
      <c r="B350" s="219"/>
      <c r="C350" s="188"/>
      <c r="D350" s="190" t="s">
        <v>225</v>
      </c>
      <c r="E350" s="186" t="s">
        <v>226</v>
      </c>
      <c r="G350" s="178"/>
      <c r="H350" s="303" t="str">
        <f>H348</f>
        <v>m³</v>
      </c>
      <c r="I350" s="302">
        <f>I183*1.1*0.8</f>
        <v>7040</v>
      </c>
      <c r="J350" s="191"/>
      <c r="K350" s="236"/>
    </row>
    <row r="351" spans="1:11" ht="12.75" customHeight="1" x14ac:dyDescent="0.2">
      <c r="A351" s="187"/>
      <c r="B351" s="219"/>
      <c r="C351" s="188"/>
      <c r="D351" s="39"/>
      <c r="E351" s="186"/>
      <c r="G351" s="178"/>
      <c r="H351" s="303"/>
      <c r="I351" s="302"/>
      <c r="J351" s="191"/>
      <c r="K351" s="236"/>
    </row>
    <row r="352" spans="1:11" ht="12.75" customHeight="1" x14ac:dyDescent="0.2">
      <c r="A352" s="187"/>
      <c r="B352" s="219"/>
      <c r="C352" s="311" t="s">
        <v>306</v>
      </c>
      <c r="D352" s="39"/>
      <c r="E352" s="186"/>
      <c r="G352" s="178"/>
      <c r="H352" s="303"/>
      <c r="I352" s="302"/>
      <c r="J352" s="191"/>
      <c r="K352" s="236"/>
    </row>
    <row r="353" spans="1:11" ht="12.75" customHeight="1" x14ac:dyDescent="0.2">
      <c r="A353" s="187"/>
      <c r="B353" s="219"/>
      <c r="C353" s="188"/>
      <c r="D353" s="39"/>
      <c r="E353" s="186"/>
      <c r="G353" s="178"/>
      <c r="H353" s="303"/>
      <c r="I353" s="302"/>
      <c r="J353" s="191"/>
      <c r="K353" s="236"/>
    </row>
    <row r="354" spans="1:11" ht="12.75" customHeight="1" x14ac:dyDescent="0.2">
      <c r="A354" s="187" t="str">
        <f>IF(ISBLANK(H354),"",($E$8&amp;"."&amp;+(COUNTA(H$7:H354))))</f>
        <v>7.1.89</v>
      </c>
      <c r="B354" s="219"/>
      <c r="C354" s="188"/>
      <c r="D354" s="190" t="s">
        <v>222</v>
      </c>
      <c r="E354" s="186" t="s">
        <v>223</v>
      </c>
      <c r="G354" s="178"/>
      <c r="H354" s="312" t="s">
        <v>268</v>
      </c>
      <c r="I354" s="302" t="s">
        <v>257</v>
      </c>
      <c r="J354" s="191"/>
      <c r="K354" s="236"/>
    </row>
    <row r="355" spans="1:11" ht="12.75" customHeight="1" x14ac:dyDescent="0.2">
      <c r="A355" s="187" t="str">
        <f>IF(ISBLANK(H355),"",($E$8&amp;"."&amp;+(COUNTA(H$7:H355))))</f>
        <v/>
      </c>
      <c r="B355" s="219"/>
      <c r="C355" s="188"/>
      <c r="D355" s="39"/>
      <c r="E355" s="186"/>
      <c r="G355" s="178"/>
      <c r="H355" s="303"/>
      <c r="I355" s="302"/>
      <c r="J355" s="191"/>
      <c r="K355" s="236"/>
    </row>
    <row r="356" spans="1:11" ht="12.75" customHeight="1" x14ac:dyDescent="0.2">
      <c r="A356" s="187" t="str">
        <f>IF(ISBLANK(H356),"",($E$8&amp;"."&amp;+(COUNTA(H$7:H356))))</f>
        <v>7.1.90</v>
      </c>
      <c r="B356" s="219"/>
      <c r="C356" s="188"/>
      <c r="D356" s="190" t="s">
        <v>225</v>
      </c>
      <c r="E356" s="186" t="s">
        <v>226</v>
      </c>
      <c r="G356" s="178"/>
      <c r="H356" s="303" t="str">
        <f>H354</f>
        <v>m³</v>
      </c>
      <c r="I356" s="302">
        <f>I350*0.6</f>
        <v>4224</v>
      </c>
      <c r="J356" s="191"/>
      <c r="K356" s="236">
        <f>I356*J356</f>
        <v>0</v>
      </c>
    </row>
    <row r="357" spans="1:11" ht="12.75" customHeight="1" x14ac:dyDescent="0.2">
      <c r="A357" s="187"/>
      <c r="B357" s="219"/>
      <c r="C357" s="188"/>
      <c r="D357" s="39"/>
      <c r="E357" s="186"/>
      <c r="G357" s="178"/>
      <c r="H357" s="303"/>
      <c r="I357" s="302"/>
      <c r="J357" s="191"/>
      <c r="K357" s="236"/>
    </row>
    <row r="358" spans="1:11" ht="12.75" customHeight="1" x14ac:dyDescent="0.2">
      <c r="A358" s="187"/>
      <c r="B358" s="219"/>
      <c r="C358" s="311" t="s">
        <v>307</v>
      </c>
      <c r="D358" s="39"/>
      <c r="E358" s="186"/>
      <c r="G358" s="178"/>
      <c r="H358" s="303"/>
      <c r="I358" s="302"/>
      <c r="J358" s="191"/>
      <c r="K358" s="236"/>
    </row>
    <row r="359" spans="1:11" ht="12.75" customHeight="1" x14ac:dyDescent="0.2">
      <c r="A359" s="187"/>
      <c r="B359" s="219"/>
      <c r="C359" s="188"/>
      <c r="D359" s="39"/>
      <c r="E359" s="186"/>
      <c r="G359" s="178"/>
      <c r="H359" s="303"/>
      <c r="I359" s="302"/>
      <c r="J359" s="191"/>
      <c r="K359" s="236"/>
    </row>
    <row r="360" spans="1:11" ht="12.75" customHeight="1" x14ac:dyDescent="0.2">
      <c r="A360" s="187" t="str">
        <f>IF(ISBLANK(H360),"",($E$8&amp;"."&amp;+(COUNTA(H$7:H360))))</f>
        <v>7.1.91</v>
      </c>
      <c r="B360" s="219"/>
      <c r="C360" s="188"/>
      <c r="D360" s="190" t="s">
        <v>222</v>
      </c>
      <c r="E360" s="186" t="s">
        <v>223</v>
      </c>
      <c r="G360" s="178"/>
      <c r="H360" s="312" t="s">
        <v>268</v>
      </c>
      <c r="I360" s="302" t="s">
        <v>257</v>
      </c>
      <c r="J360" s="191"/>
      <c r="K360" s="236"/>
    </row>
    <row r="361" spans="1:11" ht="12.75" customHeight="1" x14ac:dyDescent="0.2">
      <c r="A361" s="187" t="str">
        <f>IF(ISBLANK(H361),"",($E$8&amp;"."&amp;+(COUNTA(H$7:H361))))</f>
        <v/>
      </c>
      <c r="B361" s="219"/>
      <c r="C361" s="188"/>
      <c r="D361" s="39"/>
      <c r="E361" s="186"/>
      <c r="G361" s="178"/>
      <c r="H361" s="303"/>
      <c r="I361" s="302"/>
      <c r="J361" s="191"/>
      <c r="K361" s="236"/>
    </row>
    <row r="362" spans="1:11" ht="12.75" customHeight="1" x14ac:dyDescent="0.2">
      <c r="A362" s="187" t="str">
        <f>IF(ISBLANK(H362),"",($E$8&amp;"."&amp;+(COUNTA(H$7:H362))))</f>
        <v>7.1.92</v>
      </c>
      <c r="B362" s="219"/>
      <c r="C362" s="188"/>
      <c r="D362" s="190" t="s">
        <v>225</v>
      </c>
      <c r="E362" s="186" t="s">
        <v>226</v>
      </c>
      <c r="G362" s="178"/>
      <c r="H362" s="303" t="str">
        <f>H360</f>
        <v>m³</v>
      </c>
      <c r="I362" s="302">
        <f>I350*0.2</f>
        <v>1408</v>
      </c>
      <c r="J362" s="191"/>
      <c r="K362" s="236">
        <f>I362*J362</f>
        <v>0</v>
      </c>
    </row>
    <row r="363" spans="1:11" ht="12.75" customHeight="1" x14ac:dyDescent="0.2">
      <c r="A363" s="187"/>
      <c r="B363" s="219"/>
      <c r="C363" s="188"/>
      <c r="D363" s="190"/>
      <c r="E363" s="186"/>
      <c r="G363" s="178"/>
      <c r="H363" s="303"/>
      <c r="I363" s="302"/>
      <c r="J363" s="191"/>
      <c r="K363" s="236"/>
    </row>
    <row r="364" spans="1:11" ht="12.75" customHeight="1" x14ac:dyDescent="0.2">
      <c r="A364" s="187"/>
      <c r="B364" s="219"/>
      <c r="C364" s="311" t="s">
        <v>308</v>
      </c>
      <c r="D364" s="39"/>
      <c r="E364" s="186"/>
      <c r="G364" s="178"/>
      <c r="H364" s="303"/>
      <c r="I364" s="302"/>
      <c r="J364" s="191"/>
      <c r="K364" s="236"/>
    </row>
    <row r="365" spans="1:11" ht="12.75" customHeight="1" x14ac:dyDescent="0.2">
      <c r="A365" s="187"/>
      <c r="B365" s="219"/>
      <c r="C365" s="188"/>
      <c r="D365" s="39"/>
      <c r="E365" s="186"/>
      <c r="G365" s="178"/>
      <c r="H365" s="303"/>
      <c r="I365" s="302"/>
      <c r="J365" s="191"/>
      <c r="K365" s="236"/>
    </row>
    <row r="366" spans="1:11" ht="12.75" customHeight="1" x14ac:dyDescent="0.2">
      <c r="A366" s="187" t="str">
        <f>IF(ISBLANK(H366),"",($E$8&amp;"."&amp;+(COUNTA(H$7:H366))))</f>
        <v>7.1.93</v>
      </c>
      <c r="B366" s="219"/>
      <c r="C366" s="188"/>
      <c r="D366" s="190" t="s">
        <v>222</v>
      </c>
      <c r="E366" s="186" t="s">
        <v>223</v>
      </c>
      <c r="G366" s="178"/>
      <c r="H366" s="312" t="s">
        <v>268</v>
      </c>
      <c r="I366" s="302" t="s">
        <v>257</v>
      </c>
      <c r="J366" s="191"/>
      <c r="K366" s="236"/>
    </row>
    <row r="367" spans="1:11" ht="12.75" customHeight="1" x14ac:dyDescent="0.2">
      <c r="A367" s="187" t="str">
        <f>IF(ISBLANK(H367),"",($E$8&amp;"."&amp;+(COUNTA(H$7:H367))))</f>
        <v/>
      </c>
      <c r="B367" s="219"/>
      <c r="C367" s="188"/>
      <c r="D367" s="39"/>
      <c r="E367" s="186"/>
      <c r="G367" s="178"/>
      <c r="H367" s="303"/>
      <c r="I367" s="302"/>
      <c r="J367" s="191"/>
      <c r="K367" s="236"/>
    </row>
    <row r="368" spans="1:11" ht="12.75" customHeight="1" x14ac:dyDescent="0.2">
      <c r="A368" s="187" t="str">
        <f>IF(ISBLANK(H368),"",($E$8&amp;"."&amp;+(COUNTA(H$7:H368))))</f>
        <v>7.1.94</v>
      </c>
      <c r="B368" s="219"/>
      <c r="C368" s="188"/>
      <c r="D368" s="190" t="s">
        <v>225</v>
      </c>
      <c r="E368" s="186" t="s">
        <v>226</v>
      </c>
      <c r="G368" s="178"/>
      <c r="H368" s="303" t="str">
        <f>H366</f>
        <v>m³</v>
      </c>
      <c r="I368" s="302">
        <f>I350*0.2</f>
        <v>1408</v>
      </c>
      <c r="J368" s="191"/>
      <c r="K368" s="236"/>
    </row>
    <row r="369" spans="1:11" ht="12.75" customHeight="1" x14ac:dyDescent="0.2">
      <c r="A369" s="187"/>
      <c r="B369" s="219"/>
      <c r="C369" s="188"/>
      <c r="D369" s="190"/>
      <c r="E369" s="186"/>
      <c r="G369" s="178"/>
      <c r="H369" s="303"/>
      <c r="I369" s="302"/>
      <c r="J369" s="191"/>
      <c r="K369" s="236"/>
    </row>
    <row r="370" spans="1:11" ht="12.75" customHeight="1" x14ac:dyDescent="0.2">
      <c r="A370" s="187"/>
      <c r="B370" s="219"/>
      <c r="C370" s="311" t="s">
        <v>309</v>
      </c>
      <c r="D370" s="190"/>
      <c r="E370" s="186"/>
      <c r="G370" s="178"/>
      <c r="H370" s="303"/>
      <c r="I370" s="302"/>
      <c r="J370" s="191"/>
      <c r="K370" s="236"/>
    </row>
    <row r="371" spans="1:11" ht="12.75" customHeight="1" x14ac:dyDescent="0.2">
      <c r="A371" s="187"/>
      <c r="B371" s="219"/>
      <c r="C371" s="188"/>
      <c r="D371" s="190"/>
      <c r="E371" s="186"/>
      <c r="G371" s="178"/>
      <c r="H371" s="303"/>
      <c r="I371" s="302"/>
      <c r="J371" s="191"/>
      <c r="K371" s="236"/>
    </row>
    <row r="372" spans="1:11" ht="12.75" customHeight="1" x14ac:dyDescent="0.2">
      <c r="A372" s="187" t="str">
        <f>IF(ISBLANK(H372),"",($E$8&amp;"."&amp;+(COUNTA(H$7:H372))))</f>
        <v>7.1.95</v>
      </c>
      <c r="B372" s="219"/>
      <c r="C372" s="188"/>
      <c r="D372" s="190" t="s">
        <v>222</v>
      </c>
      <c r="E372" s="186" t="s">
        <v>223</v>
      </c>
      <c r="G372" s="178"/>
      <c r="H372" s="312" t="s">
        <v>310</v>
      </c>
      <c r="I372" s="302">
        <v>1</v>
      </c>
      <c r="J372" s="191"/>
      <c r="K372" s="236"/>
    </row>
    <row r="373" spans="1:11" ht="12.75" customHeight="1" x14ac:dyDescent="0.2">
      <c r="A373" s="187" t="str">
        <f>IF(ISBLANK(H373),"",($E$8&amp;"."&amp;+(COUNTA(H$7:H373))))</f>
        <v/>
      </c>
      <c r="B373" s="219"/>
      <c r="C373" s="188"/>
      <c r="D373" s="39"/>
      <c r="E373" s="186"/>
      <c r="G373" s="178"/>
      <c r="H373" s="303"/>
      <c r="I373" s="302"/>
      <c r="J373" s="191"/>
      <c r="K373" s="236"/>
    </row>
    <row r="374" spans="1:11" ht="12.75" customHeight="1" x14ac:dyDescent="0.2">
      <c r="A374" s="187" t="str">
        <f>IF(ISBLANK(H374),"",($E$8&amp;"."&amp;+(COUNTA(H$7:H374))))</f>
        <v>7.1.96</v>
      </c>
      <c r="B374" s="219"/>
      <c r="C374" s="188"/>
      <c r="D374" s="190" t="s">
        <v>225</v>
      </c>
      <c r="E374" s="186" t="s">
        <v>226</v>
      </c>
      <c r="G374" s="178"/>
      <c r="H374" s="303" t="str">
        <f>H372</f>
        <v>m²</v>
      </c>
      <c r="I374" s="302">
        <f>I372</f>
        <v>1</v>
      </c>
      <c r="J374" s="191"/>
      <c r="K374" s="236"/>
    </row>
    <row r="375" spans="1:11" ht="12.75" customHeight="1" x14ac:dyDescent="0.2">
      <c r="A375" s="187"/>
      <c r="B375" s="219"/>
      <c r="C375" s="188"/>
      <c r="D375" s="190"/>
      <c r="E375" s="186"/>
      <c r="G375" s="178"/>
      <c r="H375" s="303"/>
      <c r="I375" s="302"/>
      <c r="J375" s="191"/>
      <c r="K375" s="236"/>
    </row>
    <row r="376" spans="1:11" ht="12.75" customHeight="1" x14ac:dyDescent="0.2">
      <c r="A376" s="187"/>
      <c r="B376" s="219"/>
      <c r="C376" s="311" t="s">
        <v>311</v>
      </c>
      <c r="D376" s="190"/>
      <c r="E376" s="186"/>
      <c r="G376" s="178"/>
      <c r="H376" s="303"/>
      <c r="I376" s="302"/>
      <c r="J376" s="191"/>
      <c r="K376" s="236"/>
    </row>
    <row r="377" spans="1:11" ht="12.75" customHeight="1" x14ac:dyDescent="0.2">
      <c r="A377" s="187"/>
      <c r="B377" s="219"/>
      <c r="C377" s="188"/>
      <c r="D377" s="190"/>
      <c r="E377" s="186"/>
      <c r="G377" s="178"/>
      <c r="H377" s="303"/>
      <c r="I377" s="302"/>
      <c r="J377" s="191"/>
      <c r="K377" s="236"/>
    </row>
    <row r="378" spans="1:11" ht="12.75" customHeight="1" x14ac:dyDescent="0.2">
      <c r="A378" s="187" t="str">
        <f>IF(ISBLANK(H378),"",($E$8&amp;"."&amp;+(COUNTA(H$7:H378))))</f>
        <v>7.1.97</v>
      </c>
      <c r="B378" s="219"/>
      <c r="C378" s="188"/>
      <c r="D378" s="190" t="s">
        <v>222</v>
      </c>
      <c r="E378" s="186" t="s">
        <v>223</v>
      </c>
      <c r="G378" s="178"/>
      <c r="H378" s="312" t="s">
        <v>268</v>
      </c>
      <c r="I378" s="302">
        <v>160</v>
      </c>
      <c r="J378" s="191"/>
      <c r="K378" s="236"/>
    </row>
    <row r="379" spans="1:11" ht="12.75" customHeight="1" x14ac:dyDescent="0.2">
      <c r="A379" s="187" t="str">
        <f>IF(ISBLANK(H379),"",($E$8&amp;"."&amp;+(COUNTA(H$7:H379))))</f>
        <v/>
      </c>
      <c r="B379" s="219"/>
      <c r="C379" s="188"/>
      <c r="D379" s="39"/>
      <c r="E379" s="186"/>
      <c r="G379" s="178"/>
      <c r="H379" s="303"/>
      <c r="I379" s="302"/>
      <c r="J379" s="191"/>
      <c r="K379" s="236"/>
    </row>
    <row r="380" spans="1:11" ht="12.75" customHeight="1" x14ac:dyDescent="0.2">
      <c r="A380" s="187" t="str">
        <f>IF(ISBLANK(H380),"",($E$8&amp;"."&amp;+(COUNTA(H$7:H380))))</f>
        <v>7.1.98</v>
      </c>
      <c r="B380" s="219"/>
      <c r="C380" s="188"/>
      <c r="D380" s="190" t="s">
        <v>225</v>
      </c>
      <c r="E380" s="186" t="s">
        <v>226</v>
      </c>
      <c r="G380" s="178"/>
      <c r="H380" s="303" t="str">
        <f>H378</f>
        <v>m³</v>
      </c>
      <c r="I380" s="302">
        <f>I378</f>
        <v>160</v>
      </c>
      <c r="J380" s="191"/>
      <c r="K380" s="236"/>
    </row>
    <row r="381" spans="1:11" ht="12.75" customHeight="1" x14ac:dyDescent="0.2">
      <c r="A381" s="187"/>
      <c r="B381" s="219"/>
      <c r="C381" s="188"/>
      <c r="D381" s="190"/>
      <c r="E381" s="186"/>
      <c r="G381" s="178"/>
      <c r="H381" s="303"/>
      <c r="I381" s="302"/>
      <c r="J381" s="191"/>
      <c r="K381" s="236"/>
    </row>
    <row r="382" spans="1:11" ht="12.75" customHeight="1" x14ac:dyDescent="0.2">
      <c r="A382" s="187"/>
      <c r="B382" s="219"/>
      <c r="C382" s="536" t="s">
        <v>312</v>
      </c>
      <c r="D382" s="537"/>
      <c r="E382" s="537"/>
      <c r="F382" s="537"/>
      <c r="G382" s="538"/>
      <c r="H382" s="303"/>
      <c r="I382" s="302"/>
      <c r="J382" s="191"/>
      <c r="K382" s="236"/>
    </row>
    <row r="383" spans="1:11" ht="12.75" customHeight="1" x14ac:dyDescent="0.2">
      <c r="A383" s="187"/>
      <c r="B383" s="219"/>
      <c r="C383" s="188"/>
      <c r="D383" s="190"/>
      <c r="E383" s="186"/>
      <c r="G383" s="178"/>
      <c r="H383" s="303"/>
      <c r="I383" s="302"/>
      <c r="J383" s="191"/>
      <c r="K383" s="236"/>
    </row>
    <row r="384" spans="1:11" ht="12.75" customHeight="1" x14ac:dyDescent="0.2">
      <c r="A384" s="187" t="str">
        <f>IF(ISBLANK(H384),"",($E$8&amp;"."&amp;+(COUNTA(H$7:H384))))</f>
        <v>7.1.99</v>
      </c>
      <c r="B384" s="219"/>
      <c r="C384" s="188"/>
      <c r="D384" s="190" t="s">
        <v>222</v>
      </c>
      <c r="E384" s="186" t="s">
        <v>223</v>
      </c>
      <c r="G384" s="178"/>
      <c r="H384" s="312" t="s">
        <v>268</v>
      </c>
      <c r="I384" s="302">
        <v>160</v>
      </c>
      <c r="J384" s="191"/>
      <c r="K384" s="236"/>
    </row>
    <row r="385" spans="1:11" ht="12.75" customHeight="1" x14ac:dyDescent="0.2">
      <c r="A385" s="187" t="str">
        <f>IF(ISBLANK(H385),"",($E$8&amp;"."&amp;+(COUNTA(H$7:H385))))</f>
        <v/>
      </c>
      <c r="B385" s="219"/>
      <c r="C385" s="188"/>
      <c r="D385" s="39"/>
      <c r="E385" s="186"/>
      <c r="G385" s="178"/>
      <c r="H385" s="303"/>
      <c r="I385" s="302"/>
      <c r="J385" s="191"/>
      <c r="K385" s="236"/>
    </row>
    <row r="386" spans="1:11" ht="12.75" customHeight="1" x14ac:dyDescent="0.2">
      <c r="A386" s="187" t="str">
        <f>IF(ISBLANK(H386),"",($E$8&amp;"."&amp;+(COUNTA(H$7:H386))))</f>
        <v>7.1.100</v>
      </c>
      <c r="B386" s="219"/>
      <c r="C386" s="188"/>
      <c r="D386" s="190" t="s">
        <v>225</v>
      </c>
      <c r="E386" s="186" t="s">
        <v>226</v>
      </c>
      <c r="G386" s="178"/>
      <c r="H386" s="303" t="str">
        <f>H384</f>
        <v>m³</v>
      </c>
      <c r="I386" s="302">
        <f>I384</f>
        <v>160</v>
      </c>
      <c r="J386" s="191"/>
      <c r="K386" s="236"/>
    </row>
    <row r="387" spans="1:11" ht="12.75" customHeight="1" x14ac:dyDescent="0.2">
      <c r="A387" s="187"/>
      <c r="B387" s="219"/>
      <c r="C387" s="188"/>
      <c r="D387" s="190"/>
      <c r="E387" s="186"/>
      <c r="G387" s="178"/>
      <c r="H387" s="303"/>
      <c r="I387" s="302"/>
      <c r="J387" s="191"/>
      <c r="K387" s="236"/>
    </row>
    <row r="388" spans="1:11" ht="12.75" customHeight="1" x14ac:dyDescent="0.2">
      <c r="A388" s="187"/>
      <c r="B388" s="219"/>
      <c r="C388" s="311" t="s">
        <v>313</v>
      </c>
      <c r="D388" s="190"/>
      <c r="E388" s="186"/>
      <c r="G388" s="178"/>
      <c r="H388" s="303"/>
      <c r="I388" s="302"/>
      <c r="J388" s="191"/>
      <c r="K388" s="236"/>
    </row>
    <row r="389" spans="1:11" ht="12.75" customHeight="1" x14ac:dyDescent="0.2">
      <c r="A389" s="187"/>
      <c r="B389" s="219"/>
      <c r="C389" s="188"/>
      <c r="D389" s="190"/>
      <c r="E389" s="186"/>
      <c r="G389" s="178"/>
      <c r="H389" s="303"/>
      <c r="I389" s="302"/>
      <c r="J389" s="191"/>
      <c r="K389" s="236"/>
    </row>
    <row r="390" spans="1:11" ht="12.75" customHeight="1" x14ac:dyDescent="0.2">
      <c r="A390" s="187" t="str">
        <f>IF(ISBLANK(H390),"",($E$8&amp;"."&amp;+(COUNTA(H$7:H390))))</f>
        <v>7.1.101</v>
      </c>
      <c r="B390" s="219"/>
      <c r="C390" s="188"/>
      <c r="D390" s="190" t="s">
        <v>222</v>
      </c>
      <c r="E390" s="186" t="s">
        <v>223</v>
      </c>
      <c r="G390" s="178"/>
      <c r="H390" s="312" t="s">
        <v>268</v>
      </c>
      <c r="I390" s="302">
        <v>12</v>
      </c>
      <c r="J390" s="191"/>
      <c r="K390" s="236"/>
    </row>
    <row r="391" spans="1:11" ht="12.75" customHeight="1" x14ac:dyDescent="0.2">
      <c r="A391" s="187" t="str">
        <f>IF(ISBLANK(H391),"",($E$8&amp;"."&amp;+(COUNTA(H$7:H391))))</f>
        <v/>
      </c>
      <c r="B391" s="219"/>
      <c r="C391" s="188"/>
      <c r="D391" s="39"/>
      <c r="E391" s="186"/>
      <c r="G391" s="178"/>
      <c r="H391" s="303"/>
      <c r="I391" s="302"/>
      <c r="J391" s="191"/>
      <c r="K391" s="236"/>
    </row>
    <row r="392" spans="1:11" ht="12.75" customHeight="1" x14ac:dyDescent="0.2">
      <c r="A392" s="187" t="str">
        <f>IF(ISBLANK(H392),"",($E$8&amp;"."&amp;+(COUNTA(H$7:H392))))</f>
        <v>7.1.102</v>
      </c>
      <c r="B392" s="219"/>
      <c r="C392" s="188"/>
      <c r="D392" s="190" t="s">
        <v>225</v>
      </c>
      <c r="E392" s="186" t="s">
        <v>226</v>
      </c>
      <c r="G392" s="178"/>
      <c r="H392" s="303" t="str">
        <f>H390</f>
        <v>m³</v>
      </c>
      <c r="I392" s="302">
        <f>I390</f>
        <v>12</v>
      </c>
      <c r="J392" s="191"/>
      <c r="K392" s="236"/>
    </row>
    <row r="393" spans="1:11" ht="12.75" customHeight="1" x14ac:dyDescent="0.2">
      <c r="A393" s="187"/>
      <c r="B393" s="219"/>
      <c r="C393" s="188"/>
      <c r="D393" s="190"/>
      <c r="E393" s="186"/>
      <c r="G393" s="178"/>
      <c r="H393" s="303"/>
      <c r="I393" s="302"/>
      <c r="J393" s="191"/>
      <c r="K393" s="236"/>
    </row>
    <row r="394" spans="1:11" ht="12.75" customHeight="1" x14ac:dyDescent="0.2">
      <c r="A394" s="187"/>
      <c r="B394" s="219"/>
      <c r="C394" s="311" t="s">
        <v>314</v>
      </c>
      <c r="D394" s="190"/>
      <c r="E394" s="186"/>
      <c r="G394" s="178"/>
      <c r="H394" s="303"/>
      <c r="I394" s="302"/>
      <c r="J394" s="191"/>
      <c r="K394" s="236"/>
    </row>
    <row r="395" spans="1:11" ht="12.75" customHeight="1" x14ac:dyDescent="0.2">
      <c r="A395" s="187"/>
      <c r="B395" s="219"/>
      <c r="C395" s="188"/>
      <c r="D395" s="190"/>
      <c r="E395" s="186"/>
      <c r="G395" s="178"/>
      <c r="H395" s="303"/>
      <c r="I395" s="302"/>
      <c r="J395" s="191"/>
      <c r="K395" s="236"/>
    </row>
    <row r="396" spans="1:11" ht="12.75" customHeight="1" x14ac:dyDescent="0.2">
      <c r="A396" s="187" t="str">
        <f>IF(ISBLANK(H396),"",($E$8&amp;"."&amp;+(COUNTA(H$7:H396))))</f>
        <v>7.1.103</v>
      </c>
      <c r="B396" s="219"/>
      <c r="C396" s="188"/>
      <c r="D396" s="190" t="s">
        <v>222</v>
      </c>
      <c r="E396" s="186" t="s">
        <v>223</v>
      </c>
      <c r="G396" s="178"/>
      <c r="H396" s="312" t="s">
        <v>268</v>
      </c>
      <c r="I396" s="302">
        <v>2.9</v>
      </c>
      <c r="J396" s="191"/>
      <c r="K396" s="236"/>
    </row>
    <row r="397" spans="1:11" ht="12.75" customHeight="1" x14ac:dyDescent="0.2">
      <c r="A397" s="187" t="str">
        <f>IF(ISBLANK(H397),"",($E$8&amp;"."&amp;+(COUNTA(H$7:H397))))</f>
        <v/>
      </c>
      <c r="B397" s="219"/>
      <c r="C397" s="188"/>
      <c r="D397" s="39"/>
      <c r="E397" s="186"/>
      <c r="G397" s="178"/>
      <c r="H397" s="303"/>
      <c r="I397" s="302"/>
      <c r="J397" s="191"/>
      <c r="K397" s="236"/>
    </row>
    <row r="398" spans="1:11" ht="12.75" customHeight="1" x14ac:dyDescent="0.2">
      <c r="A398" s="187" t="str">
        <f>IF(ISBLANK(H398),"",($E$8&amp;"."&amp;+(COUNTA(H$7:H398))))</f>
        <v>7.1.104</v>
      </c>
      <c r="B398" s="219"/>
      <c r="C398" s="188"/>
      <c r="D398" s="190" t="s">
        <v>225</v>
      </c>
      <c r="E398" s="186" t="s">
        <v>226</v>
      </c>
      <c r="G398" s="178"/>
      <c r="H398" s="303" t="str">
        <f>H396</f>
        <v>m³</v>
      </c>
      <c r="I398" s="302">
        <f>I396</f>
        <v>2.9</v>
      </c>
      <c r="J398" s="191"/>
      <c r="K398" s="236"/>
    </row>
    <row r="399" spans="1:11" ht="12.75" customHeight="1" x14ac:dyDescent="0.2">
      <c r="A399" s="187"/>
      <c r="B399" s="219"/>
      <c r="C399" s="188"/>
      <c r="D399" s="190"/>
      <c r="E399" s="186"/>
      <c r="G399" s="178"/>
      <c r="H399" s="303"/>
      <c r="I399" s="302"/>
      <c r="J399" s="191"/>
      <c r="K399" s="236"/>
    </row>
    <row r="400" spans="1:11" s="203" customFormat="1" ht="12.75" customHeight="1" x14ac:dyDescent="0.2">
      <c r="A400" s="198"/>
      <c r="B400" s="199"/>
      <c r="C400" s="200"/>
      <c r="D400" s="200"/>
      <c r="E400" s="200"/>
      <c r="F400" s="200"/>
      <c r="G400" s="200"/>
      <c r="H400" s="360"/>
      <c r="I400" s="305"/>
      <c r="J400" s="226" t="s">
        <v>106</v>
      </c>
      <c r="K400" s="237">
        <f>SUM(K317:K399)</f>
        <v>0</v>
      </c>
    </row>
    <row r="401" spans="1:11" s="203" customFormat="1" ht="12.75" customHeight="1" x14ac:dyDescent="0.2">
      <c r="A401" s="198"/>
      <c r="B401" s="272"/>
      <c r="C401" s="274"/>
      <c r="D401" s="200"/>
      <c r="E401" s="200"/>
      <c r="F401" s="200"/>
      <c r="G401" s="276"/>
      <c r="H401" s="360"/>
      <c r="I401" s="322"/>
      <c r="J401" s="227" t="s">
        <v>107</v>
      </c>
      <c r="K401" s="275">
        <f>K400</f>
        <v>0</v>
      </c>
    </row>
    <row r="402" spans="1:11" ht="12.75" customHeight="1" x14ac:dyDescent="0.2">
      <c r="A402" s="187"/>
      <c r="B402" s="219"/>
      <c r="C402" s="188"/>
      <c r="D402" s="190"/>
      <c r="E402" s="186"/>
      <c r="G402" s="178"/>
      <c r="H402" s="303"/>
      <c r="I402" s="302"/>
      <c r="J402" s="191"/>
      <c r="K402" s="236"/>
    </row>
    <row r="403" spans="1:11" ht="12.75" customHeight="1" x14ac:dyDescent="0.2">
      <c r="A403" s="187"/>
      <c r="B403" s="219"/>
      <c r="C403" s="376" t="s">
        <v>315</v>
      </c>
      <c r="D403" s="190"/>
      <c r="E403" s="186"/>
      <c r="G403" s="178"/>
      <c r="H403" s="303"/>
      <c r="I403" s="302"/>
      <c r="J403" s="191"/>
      <c r="K403" s="236"/>
    </row>
    <row r="404" spans="1:11" ht="12.75" customHeight="1" x14ac:dyDescent="0.2">
      <c r="A404" s="187"/>
      <c r="B404" s="219"/>
      <c r="C404" s="188"/>
      <c r="D404" s="190"/>
      <c r="E404" s="186"/>
      <c r="G404" s="178"/>
      <c r="H404" s="303"/>
      <c r="I404" s="302"/>
      <c r="J404" s="191"/>
      <c r="K404" s="236"/>
    </row>
    <row r="405" spans="1:11" ht="12.75" customHeight="1" x14ac:dyDescent="0.2">
      <c r="A405" s="187" t="str">
        <f>IF(ISBLANK(H405),"",($E$8&amp;"."&amp;+(COUNTA(H$7:H405))))</f>
        <v>7.1.105</v>
      </c>
      <c r="B405" s="219"/>
      <c r="C405" s="188"/>
      <c r="D405" s="190" t="s">
        <v>222</v>
      </c>
      <c r="E405" s="186" t="s">
        <v>223</v>
      </c>
      <c r="G405" s="178"/>
      <c r="H405" s="312" t="s">
        <v>268</v>
      </c>
      <c r="I405" s="302">
        <v>2.9</v>
      </c>
      <c r="J405" s="191"/>
      <c r="K405" s="236"/>
    </row>
    <row r="406" spans="1:11" ht="12.75" customHeight="1" x14ac:dyDescent="0.2">
      <c r="A406" s="187" t="str">
        <f>IF(ISBLANK(H406),"",($E$8&amp;"."&amp;+(COUNTA(H$7:H406))))</f>
        <v/>
      </c>
      <c r="B406" s="219"/>
      <c r="C406" s="188"/>
      <c r="D406" s="39"/>
      <c r="E406" s="186"/>
      <c r="G406" s="178"/>
      <c r="H406" s="303"/>
      <c r="I406" s="302"/>
      <c r="J406" s="191"/>
      <c r="K406" s="236"/>
    </row>
    <row r="407" spans="1:11" ht="12.75" customHeight="1" x14ac:dyDescent="0.2">
      <c r="A407" s="187" t="str">
        <f>IF(ISBLANK(H407),"",($E$8&amp;"."&amp;+(COUNTA(H$7:H407))))</f>
        <v>7.1.106</v>
      </c>
      <c r="B407" s="219"/>
      <c r="C407" s="188"/>
      <c r="D407" s="190" t="s">
        <v>225</v>
      </c>
      <c r="E407" s="186" t="s">
        <v>226</v>
      </c>
      <c r="G407" s="178"/>
      <c r="H407" s="303" t="str">
        <f>H405</f>
        <v>m³</v>
      </c>
      <c r="I407" s="302">
        <f>I405</f>
        <v>2.9</v>
      </c>
      <c r="J407" s="191"/>
      <c r="K407" s="236"/>
    </row>
    <row r="408" spans="1:11" ht="12.75" customHeight="1" x14ac:dyDescent="0.2">
      <c r="A408" s="187"/>
      <c r="B408" s="219"/>
      <c r="C408" s="188"/>
      <c r="D408" s="190"/>
      <c r="E408" s="186"/>
      <c r="G408" s="178"/>
      <c r="H408" s="303"/>
      <c r="I408" s="302"/>
      <c r="J408" s="191"/>
      <c r="K408" s="236"/>
    </row>
    <row r="409" spans="1:11" ht="12.75" customHeight="1" x14ac:dyDescent="0.2">
      <c r="A409" s="187"/>
      <c r="B409" s="219"/>
      <c r="C409" s="311" t="s">
        <v>316</v>
      </c>
      <c r="D409" s="190"/>
      <c r="E409" s="186"/>
      <c r="G409" s="178"/>
      <c r="H409" s="303"/>
      <c r="I409" s="302"/>
      <c r="J409" s="191"/>
      <c r="K409" s="236"/>
    </row>
    <row r="410" spans="1:11" ht="12.75" customHeight="1" x14ac:dyDescent="0.2">
      <c r="A410" s="187"/>
      <c r="B410" s="219"/>
      <c r="C410" s="188"/>
      <c r="D410" s="190"/>
      <c r="E410" s="186"/>
      <c r="G410" s="178"/>
      <c r="H410" s="303"/>
      <c r="I410" s="302"/>
      <c r="J410" s="191"/>
      <c r="K410" s="236"/>
    </row>
    <row r="411" spans="1:11" ht="12.75" customHeight="1" x14ac:dyDescent="0.2">
      <c r="A411" s="187" t="str">
        <f>IF(ISBLANK(H411),"",($E$8&amp;"."&amp;+(COUNTA(H$7:H411))))</f>
        <v>7.1.107</v>
      </c>
      <c r="B411" s="219"/>
      <c r="C411" s="188"/>
      <c r="D411" s="190" t="s">
        <v>222</v>
      </c>
      <c r="E411" s="186" t="s">
        <v>223</v>
      </c>
      <c r="G411" s="178"/>
      <c r="H411" s="312" t="s">
        <v>268</v>
      </c>
      <c r="I411" s="302">
        <v>3</v>
      </c>
      <c r="J411" s="191"/>
      <c r="K411" s="236"/>
    </row>
    <row r="412" spans="1:11" ht="12.75" customHeight="1" x14ac:dyDescent="0.2">
      <c r="A412" s="187" t="str">
        <f>IF(ISBLANK(H412),"",($E$8&amp;"."&amp;+(COUNTA(H$7:H412))))</f>
        <v/>
      </c>
      <c r="B412" s="219"/>
      <c r="C412" s="188"/>
      <c r="D412" s="39"/>
      <c r="E412" s="186"/>
      <c r="G412" s="178"/>
      <c r="H412" s="303"/>
      <c r="I412" s="302"/>
      <c r="J412" s="191"/>
      <c r="K412" s="236"/>
    </row>
    <row r="413" spans="1:11" ht="12.75" customHeight="1" x14ac:dyDescent="0.2">
      <c r="A413" s="187" t="str">
        <f>IF(ISBLANK(H413),"",($E$8&amp;"."&amp;+(COUNTA(H$7:H413))))</f>
        <v>7.1.108</v>
      </c>
      <c r="B413" s="219"/>
      <c r="C413" s="188"/>
      <c r="D413" s="190" t="s">
        <v>225</v>
      </c>
      <c r="E413" s="186" t="s">
        <v>226</v>
      </c>
      <c r="G413" s="178"/>
      <c r="H413" s="303" t="str">
        <f>H411</f>
        <v>m³</v>
      </c>
      <c r="I413" s="302">
        <f>I411</f>
        <v>3</v>
      </c>
      <c r="J413" s="191"/>
      <c r="K413" s="236"/>
    </row>
    <row r="414" spans="1:11" ht="12.75" customHeight="1" x14ac:dyDescent="0.2">
      <c r="A414" s="187"/>
      <c r="B414" s="219"/>
      <c r="C414" s="188"/>
      <c r="D414" s="39"/>
      <c r="E414" s="186"/>
      <c r="G414" s="178"/>
      <c r="H414" s="303"/>
      <c r="I414" s="302"/>
      <c r="J414" s="191"/>
      <c r="K414" s="236"/>
    </row>
    <row r="415" spans="1:11" ht="12.75" customHeight="1" x14ac:dyDescent="0.2">
      <c r="A415" s="187"/>
      <c r="B415" s="219"/>
      <c r="C415" s="311" t="s">
        <v>317</v>
      </c>
      <c r="D415" s="190"/>
      <c r="E415" s="186"/>
      <c r="G415" s="178"/>
      <c r="H415" s="303"/>
      <c r="I415" s="302"/>
      <c r="J415" s="191"/>
      <c r="K415" s="236"/>
    </row>
    <row r="416" spans="1:11" ht="12.75" customHeight="1" x14ac:dyDescent="0.2">
      <c r="A416" s="187"/>
      <c r="B416" s="219"/>
      <c r="C416" s="188"/>
      <c r="D416" s="190"/>
      <c r="E416" s="186"/>
      <c r="G416" s="178"/>
      <c r="H416" s="303"/>
      <c r="I416" s="302"/>
      <c r="J416" s="191"/>
      <c r="K416" s="236"/>
    </row>
    <row r="417" spans="1:11" ht="12.75" customHeight="1" x14ac:dyDescent="0.2">
      <c r="A417" s="187"/>
      <c r="B417" s="219"/>
      <c r="C417" s="297" t="s">
        <v>318</v>
      </c>
      <c r="D417" s="190"/>
      <c r="E417" s="186"/>
      <c r="G417" s="178"/>
      <c r="H417" s="303"/>
      <c r="I417" s="302"/>
      <c r="J417" s="191"/>
      <c r="K417" s="236"/>
    </row>
    <row r="418" spans="1:11" ht="12.75" customHeight="1" x14ac:dyDescent="0.2">
      <c r="A418" s="187"/>
      <c r="B418" s="219"/>
      <c r="C418" s="188"/>
      <c r="D418" s="190"/>
      <c r="E418" s="186"/>
      <c r="G418" s="178"/>
      <c r="H418" s="303"/>
      <c r="I418" s="302"/>
      <c r="J418" s="191"/>
      <c r="K418" s="236">
        <f>I418*J418</f>
        <v>0</v>
      </c>
    </row>
    <row r="419" spans="1:11" ht="12.75" customHeight="1" x14ac:dyDescent="0.2">
      <c r="A419" s="187" t="str">
        <f>IF(ISBLANK(H419),"",($E$8&amp;"."&amp;+(COUNTA(H$7:H419))))</f>
        <v>7.1.109</v>
      </c>
      <c r="B419" s="219"/>
      <c r="C419" s="188"/>
      <c r="D419" s="190" t="s">
        <v>222</v>
      </c>
      <c r="E419" s="186" t="s">
        <v>223</v>
      </c>
      <c r="G419" s="178"/>
      <c r="H419" s="312" t="s">
        <v>268</v>
      </c>
      <c r="I419" s="302">
        <v>5</v>
      </c>
      <c r="J419" s="191"/>
      <c r="K419" s="236"/>
    </row>
    <row r="420" spans="1:11" ht="12.75" customHeight="1" x14ac:dyDescent="0.2">
      <c r="A420" s="187" t="str">
        <f>IF(ISBLANK(H420),"",($E$8&amp;"."&amp;+(COUNTA(H$7:H420))))</f>
        <v/>
      </c>
      <c r="B420" s="219"/>
      <c r="C420" s="188"/>
      <c r="D420" s="39"/>
      <c r="E420" s="186"/>
      <c r="G420" s="178"/>
      <c r="H420" s="303"/>
      <c r="I420" s="302"/>
      <c r="J420" s="191"/>
      <c r="K420" s="236"/>
    </row>
    <row r="421" spans="1:11" ht="12.75" customHeight="1" x14ac:dyDescent="0.2">
      <c r="A421" s="187" t="str">
        <f>IF(ISBLANK(H421),"",($E$8&amp;"."&amp;+(COUNTA(H$7:H421))))</f>
        <v>7.1.110</v>
      </c>
      <c r="B421" s="219"/>
      <c r="C421" s="188"/>
      <c r="D421" s="190" t="s">
        <v>225</v>
      </c>
      <c r="E421" s="186" t="s">
        <v>226</v>
      </c>
      <c r="G421" s="178"/>
      <c r="H421" s="303" t="str">
        <f>H419</f>
        <v>m³</v>
      </c>
      <c r="I421" s="302">
        <f>I419</f>
        <v>5</v>
      </c>
      <c r="J421" s="191"/>
      <c r="K421" s="236"/>
    </row>
    <row r="422" spans="1:11" ht="12" customHeight="1" x14ac:dyDescent="0.2">
      <c r="A422" s="187"/>
      <c r="B422" s="219"/>
      <c r="C422" s="188"/>
      <c r="D422" s="189"/>
      <c r="E422" s="186"/>
      <c r="G422" s="178"/>
      <c r="H422" s="303"/>
      <c r="I422" s="302"/>
      <c r="J422" s="191"/>
      <c r="K422" s="236"/>
    </row>
    <row r="423" spans="1:11" ht="12.75" customHeight="1" x14ac:dyDescent="0.2">
      <c r="A423" s="187"/>
      <c r="B423" s="219"/>
      <c r="C423" s="297" t="s">
        <v>319</v>
      </c>
      <c r="D423" s="190"/>
      <c r="E423" s="186"/>
      <c r="G423" s="178"/>
      <c r="H423" s="303"/>
      <c r="I423" s="302"/>
      <c r="J423" s="191"/>
      <c r="K423" s="236"/>
    </row>
    <row r="424" spans="1:11" ht="12.75" customHeight="1" x14ac:dyDescent="0.2">
      <c r="A424" s="187"/>
      <c r="B424" s="219"/>
      <c r="C424" s="188"/>
      <c r="D424" s="190"/>
      <c r="E424" s="186"/>
      <c r="G424" s="178"/>
      <c r="H424" s="303"/>
      <c r="I424" s="302"/>
      <c r="J424" s="191"/>
      <c r="K424" s="236"/>
    </row>
    <row r="425" spans="1:11" ht="12.75" customHeight="1" x14ac:dyDescent="0.2">
      <c r="A425" s="187" t="str">
        <f>IF(ISBLANK(H425),"",($E$8&amp;"."&amp;+(COUNTA(H$7:H425))))</f>
        <v>7.1.111</v>
      </c>
      <c r="B425" s="219"/>
      <c r="C425" s="188"/>
      <c r="D425" s="190" t="s">
        <v>222</v>
      </c>
      <c r="E425" s="186" t="s">
        <v>223</v>
      </c>
      <c r="G425" s="178"/>
      <c r="H425" s="312" t="s">
        <v>268</v>
      </c>
      <c r="I425" s="302">
        <v>5</v>
      </c>
      <c r="J425" s="191"/>
      <c r="K425" s="236"/>
    </row>
    <row r="426" spans="1:11" ht="12.75" customHeight="1" x14ac:dyDescent="0.2">
      <c r="A426" s="187" t="str">
        <f>IF(ISBLANK(H426),"",($E$8&amp;"."&amp;+(COUNTA(H$7:H426))))</f>
        <v/>
      </c>
      <c r="B426" s="219"/>
      <c r="C426" s="188"/>
      <c r="D426" s="39"/>
      <c r="E426" s="186"/>
      <c r="G426" s="178"/>
      <c r="H426" s="303"/>
      <c r="I426" s="302"/>
      <c r="J426" s="191"/>
      <c r="K426" s="236"/>
    </row>
    <row r="427" spans="1:11" ht="12.75" customHeight="1" x14ac:dyDescent="0.2">
      <c r="A427" s="187" t="str">
        <f>IF(ISBLANK(H427),"",($E$8&amp;"."&amp;+(COUNTA(H$7:H427))))</f>
        <v>7.1.112</v>
      </c>
      <c r="B427" s="219"/>
      <c r="C427" s="188"/>
      <c r="D427" s="190" t="s">
        <v>225</v>
      </c>
      <c r="E427" s="186" t="s">
        <v>226</v>
      </c>
      <c r="G427" s="178"/>
      <c r="H427" s="303" t="str">
        <f>H425</f>
        <v>m³</v>
      </c>
      <c r="I427" s="302">
        <f>I425</f>
        <v>5</v>
      </c>
      <c r="J427" s="191"/>
      <c r="K427" s="236"/>
    </row>
    <row r="428" spans="1:11" ht="12.75" customHeight="1" x14ac:dyDescent="0.2">
      <c r="A428" s="187"/>
      <c r="B428" s="219"/>
      <c r="C428" s="188"/>
      <c r="D428" s="190"/>
      <c r="E428" s="186"/>
      <c r="G428" s="178"/>
      <c r="H428" s="303"/>
      <c r="I428" s="302"/>
      <c r="J428" s="191"/>
      <c r="K428" s="236"/>
    </row>
    <row r="429" spans="1:11" ht="12.75" customHeight="1" x14ac:dyDescent="0.2">
      <c r="A429" s="187"/>
      <c r="B429" s="219"/>
      <c r="C429" s="297" t="s">
        <v>320</v>
      </c>
      <c r="D429" s="190"/>
      <c r="E429" s="186"/>
      <c r="G429" s="178"/>
      <c r="H429" s="303"/>
      <c r="I429" s="302"/>
      <c r="J429" s="191"/>
      <c r="K429" s="236"/>
    </row>
    <row r="430" spans="1:11" ht="12.75" customHeight="1" x14ac:dyDescent="0.2">
      <c r="A430" s="187"/>
      <c r="B430" s="219"/>
      <c r="C430" s="188"/>
      <c r="D430" s="190"/>
      <c r="E430" s="186"/>
      <c r="G430" s="178"/>
      <c r="H430" s="303"/>
      <c r="I430" s="302"/>
      <c r="J430" s="191"/>
      <c r="K430" s="236"/>
    </row>
    <row r="431" spans="1:11" ht="12.75" customHeight="1" x14ac:dyDescent="0.2">
      <c r="A431" s="187" t="str">
        <f>IF(ISBLANK(H431),"",($E$8&amp;"."&amp;+(COUNTA(H$7:H431))))</f>
        <v>7.1.113</v>
      </c>
      <c r="B431" s="219"/>
      <c r="C431" s="188"/>
      <c r="D431" s="190" t="s">
        <v>222</v>
      </c>
      <c r="E431" s="186" t="s">
        <v>223</v>
      </c>
      <c r="G431" s="178"/>
      <c r="H431" s="312" t="s">
        <v>228</v>
      </c>
      <c r="I431" s="302">
        <v>25</v>
      </c>
      <c r="J431" s="191"/>
      <c r="K431" s="236"/>
    </row>
    <row r="432" spans="1:11" ht="12.75" customHeight="1" x14ac:dyDescent="0.2">
      <c r="A432" s="187" t="str">
        <f>IF(ISBLANK(H432),"",($E$8&amp;"."&amp;+(COUNTA(H$7:H432))))</f>
        <v/>
      </c>
      <c r="B432" s="219"/>
      <c r="C432" s="188"/>
      <c r="D432" s="39"/>
      <c r="E432" s="186"/>
      <c r="G432" s="178"/>
      <c r="H432" s="303"/>
      <c r="I432" s="302"/>
      <c r="J432" s="191"/>
      <c r="K432" s="236"/>
    </row>
    <row r="433" spans="1:11" ht="12.75" customHeight="1" x14ac:dyDescent="0.2">
      <c r="A433" s="187" t="str">
        <f>IF(ISBLANK(H433),"",($E$8&amp;"."&amp;+(COUNTA(H$7:H433))))</f>
        <v>7.1.114</v>
      </c>
      <c r="B433" s="219"/>
      <c r="C433" s="188"/>
      <c r="D433" s="190" t="s">
        <v>225</v>
      </c>
      <c r="E433" s="186" t="s">
        <v>226</v>
      </c>
      <c r="G433" s="178"/>
      <c r="H433" s="303" t="str">
        <f>H431</f>
        <v>ea</v>
      </c>
      <c r="I433" s="302">
        <f>I431</f>
        <v>25</v>
      </c>
      <c r="J433" s="191"/>
      <c r="K433" s="236"/>
    </row>
    <row r="434" spans="1:11" ht="12.75" customHeight="1" x14ac:dyDescent="0.2">
      <c r="A434" s="187"/>
      <c r="B434" s="219"/>
      <c r="C434" s="188"/>
      <c r="D434" s="190"/>
      <c r="E434" s="186"/>
      <c r="G434" s="178"/>
      <c r="H434" s="303"/>
      <c r="I434" s="302"/>
      <c r="J434" s="191"/>
      <c r="K434" s="236"/>
    </row>
    <row r="435" spans="1:11" ht="12.75" customHeight="1" x14ac:dyDescent="0.2">
      <c r="A435" s="187"/>
      <c r="B435" s="219"/>
      <c r="C435" s="311" t="s">
        <v>321</v>
      </c>
      <c r="D435" s="190"/>
      <c r="E435" s="186"/>
      <c r="G435" s="178"/>
      <c r="H435" s="303"/>
      <c r="I435" s="302"/>
      <c r="J435" s="191"/>
      <c r="K435" s="236"/>
    </row>
    <row r="436" spans="1:11" ht="12.75" customHeight="1" x14ac:dyDescent="0.2">
      <c r="A436" s="187"/>
      <c r="B436" s="219"/>
      <c r="C436" s="188"/>
      <c r="D436" s="190"/>
      <c r="E436" s="186"/>
      <c r="G436" s="178"/>
      <c r="H436" s="303"/>
      <c r="I436" s="302"/>
      <c r="J436" s="191"/>
      <c r="K436" s="236"/>
    </row>
    <row r="437" spans="1:11" ht="12.75" customHeight="1" x14ac:dyDescent="0.2">
      <c r="A437" s="187"/>
      <c r="B437" s="219"/>
      <c r="C437" s="297" t="s">
        <v>322</v>
      </c>
      <c r="D437" s="190"/>
      <c r="E437" s="186"/>
      <c r="G437" s="178"/>
      <c r="H437" s="303"/>
      <c r="I437" s="302"/>
      <c r="J437" s="191"/>
      <c r="K437" s="236"/>
    </row>
    <row r="438" spans="1:11" ht="12.75" customHeight="1" x14ac:dyDescent="0.2">
      <c r="A438" s="187"/>
      <c r="B438" s="219"/>
      <c r="C438" s="188"/>
      <c r="D438" s="190"/>
      <c r="E438" s="186"/>
      <c r="G438" s="178"/>
      <c r="H438" s="303"/>
      <c r="I438" s="302"/>
      <c r="J438" s="191"/>
      <c r="K438" s="236"/>
    </row>
    <row r="439" spans="1:11" ht="12.75" customHeight="1" x14ac:dyDescent="0.2">
      <c r="A439" s="187" t="str">
        <f>IF(ISBLANK(H439),"",($E$8&amp;"."&amp;+(COUNTA(H$7:H439))))</f>
        <v>7.1.115</v>
      </c>
      <c r="B439" s="219"/>
      <c r="C439" s="188"/>
      <c r="D439" s="190" t="s">
        <v>222</v>
      </c>
      <c r="E439" s="186" t="s">
        <v>223</v>
      </c>
      <c r="G439" s="178"/>
      <c r="H439" s="312" t="s">
        <v>310</v>
      </c>
      <c r="I439" s="302">
        <v>45</v>
      </c>
      <c r="J439" s="191"/>
      <c r="K439" s="236"/>
    </row>
    <row r="440" spans="1:11" ht="12.75" customHeight="1" x14ac:dyDescent="0.2">
      <c r="A440" s="187" t="str">
        <f>IF(ISBLANK(H440),"",($E$8&amp;"."&amp;+(COUNTA(H$7:H440))))</f>
        <v/>
      </c>
      <c r="B440" s="219"/>
      <c r="C440" s="188"/>
      <c r="D440" s="39"/>
      <c r="E440" s="186"/>
      <c r="G440" s="178"/>
      <c r="H440" s="303"/>
      <c r="I440" s="302"/>
      <c r="J440" s="191"/>
      <c r="K440" s="236"/>
    </row>
    <row r="441" spans="1:11" ht="12.75" customHeight="1" x14ac:dyDescent="0.2">
      <c r="A441" s="187" t="str">
        <f>IF(ISBLANK(H441),"",($E$8&amp;"."&amp;+(COUNTA(H$7:H441))))</f>
        <v>7.1.116</v>
      </c>
      <c r="B441" s="219"/>
      <c r="C441" s="188"/>
      <c r="D441" s="190" t="s">
        <v>225</v>
      </c>
      <c r="E441" s="186" t="s">
        <v>226</v>
      </c>
      <c r="G441" s="178"/>
      <c r="H441" s="303" t="str">
        <f>H439</f>
        <v>m²</v>
      </c>
      <c r="I441" s="302">
        <f>I439</f>
        <v>45</v>
      </c>
      <c r="J441" s="191"/>
      <c r="K441" s="236"/>
    </row>
    <row r="442" spans="1:11" ht="15.75" customHeight="1" x14ac:dyDescent="0.2">
      <c r="A442" s="187"/>
      <c r="B442" s="219"/>
      <c r="C442" s="188"/>
      <c r="D442" s="190"/>
      <c r="E442" s="186"/>
      <c r="G442" s="178"/>
      <c r="H442" s="303"/>
      <c r="I442" s="302"/>
      <c r="J442" s="191"/>
      <c r="K442" s="236"/>
    </row>
    <row r="443" spans="1:11" ht="12.75" customHeight="1" x14ac:dyDescent="0.2">
      <c r="A443" s="187"/>
      <c r="B443" s="219"/>
      <c r="C443" s="297" t="s">
        <v>323</v>
      </c>
      <c r="D443" s="190"/>
      <c r="E443" s="186"/>
      <c r="G443" s="178"/>
      <c r="H443" s="303"/>
      <c r="I443" s="302"/>
      <c r="J443" s="191"/>
      <c r="K443" s="236"/>
    </row>
    <row r="444" spans="1:11" ht="12.75" customHeight="1" x14ac:dyDescent="0.2">
      <c r="A444" s="187"/>
      <c r="B444" s="219"/>
      <c r="C444" s="188"/>
      <c r="D444" s="190"/>
      <c r="E444" s="186"/>
      <c r="G444" s="178"/>
      <c r="H444" s="303"/>
      <c r="I444" s="302"/>
      <c r="J444" s="191"/>
      <c r="K444" s="236"/>
    </row>
    <row r="445" spans="1:11" ht="12.75" customHeight="1" x14ac:dyDescent="0.2">
      <c r="A445" s="187" t="str">
        <f>IF(ISBLANK(H445),"",($E$8&amp;"."&amp;+(COUNTA(H$7:H445))))</f>
        <v>7.1.117</v>
      </c>
      <c r="B445" s="219"/>
      <c r="C445" s="188"/>
      <c r="D445" s="190" t="s">
        <v>222</v>
      </c>
      <c r="E445" s="186" t="s">
        <v>223</v>
      </c>
      <c r="G445" s="178"/>
      <c r="H445" s="312" t="s">
        <v>224</v>
      </c>
      <c r="I445" s="302">
        <v>36</v>
      </c>
      <c r="J445" s="191"/>
      <c r="K445" s="236"/>
    </row>
    <row r="446" spans="1:11" ht="12.75" customHeight="1" x14ac:dyDescent="0.2">
      <c r="A446" s="187" t="str">
        <f>IF(ISBLANK(H446),"",($E$8&amp;"."&amp;+(COUNTA(H$7:H446))))</f>
        <v/>
      </c>
      <c r="B446" s="219"/>
      <c r="C446" s="188"/>
      <c r="D446" s="39"/>
      <c r="E446" s="186"/>
      <c r="G446" s="178"/>
      <c r="H446" s="303"/>
      <c r="I446" s="302"/>
      <c r="J446" s="191"/>
      <c r="K446" s="236"/>
    </row>
    <row r="447" spans="1:11" ht="12.75" customHeight="1" x14ac:dyDescent="0.2">
      <c r="A447" s="187" t="str">
        <f>IF(ISBLANK(H447),"",($E$8&amp;"."&amp;+(COUNTA(H$7:H447))))</f>
        <v>7.1.118</v>
      </c>
      <c r="B447" s="219"/>
      <c r="C447" s="188"/>
      <c r="D447" s="190" t="s">
        <v>225</v>
      </c>
      <c r="E447" s="186" t="s">
        <v>226</v>
      </c>
      <c r="G447" s="178"/>
      <c r="H447" s="303" t="str">
        <f>H445</f>
        <v>m</v>
      </c>
      <c r="I447" s="302">
        <f>I445</f>
        <v>36</v>
      </c>
      <c r="J447" s="191"/>
      <c r="K447" s="236"/>
    </row>
    <row r="448" spans="1:11" ht="12.75" customHeight="1" x14ac:dyDescent="0.2">
      <c r="A448" s="187"/>
      <c r="B448" s="219"/>
      <c r="C448" s="188"/>
      <c r="D448" s="190"/>
      <c r="E448" s="186"/>
      <c r="G448" s="178"/>
      <c r="H448" s="303"/>
      <c r="I448" s="302"/>
      <c r="J448" s="191"/>
      <c r="K448" s="236"/>
    </row>
    <row r="449" spans="1:11" ht="12.75" customHeight="1" x14ac:dyDescent="0.2">
      <c r="A449" s="187"/>
      <c r="B449" s="219"/>
      <c r="C449" s="297" t="s">
        <v>324</v>
      </c>
      <c r="D449" s="190"/>
      <c r="E449" s="186"/>
      <c r="G449" s="178"/>
      <c r="H449" s="303"/>
      <c r="I449" s="302"/>
      <c r="J449" s="191"/>
      <c r="K449" s="236"/>
    </row>
    <row r="450" spans="1:11" ht="12.75" customHeight="1" x14ac:dyDescent="0.2">
      <c r="A450" s="187"/>
      <c r="B450" s="219"/>
      <c r="C450" s="188"/>
      <c r="D450" s="190"/>
      <c r="E450" s="186"/>
      <c r="G450" s="178"/>
      <c r="H450" s="303"/>
      <c r="I450" s="302"/>
      <c r="J450" s="191"/>
      <c r="K450" s="236"/>
    </row>
    <row r="451" spans="1:11" ht="12.75" customHeight="1" x14ac:dyDescent="0.2">
      <c r="A451" s="187" t="str">
        <f>IF(ISBLANK(H451),"",($E$8&amp;"."&amp;+(COUNTA(H$7:H451))))</f>
        <v>7.1.119</v>
      </c>
      <c r="B451" s="219"/>
      <c r="C451" s="188"/>
      <c r="D451" s="190" t="s">
        <v>222</v>
      </c>
      <c r="E451" s="186" t="s">
        <v>223</v>
      </c>
      <c r="G451" s="178"/>
      <c r="H451" s="312" t="s">
        <v>224</v>
      </c>
      <c r="I451" s="302">
        <v>2</v>
      </c>
      <c r="J451" s="191"/>
      <c r="K451" s="236"/>
    </row>
    <row r="452" spans="1:11" ht="12.75" customHeight="1" x14ac:dyDescent="0.2">
      <c r="A452" s="187" t="str">
        <f>IF(ISBLANK(H452),"",($E$8&amp;"."&amp;+(COUNTA(H$7:H452))))</f>
        <v/>
      </c>
      <c r="B452" s="219"/>
      <c r="C452" s="188"/>
      <c r="D452" s="39"/>
      <c r="E452" s="186"/>
      <c r="G452" s="178"/>
      <c r="H452" s="303"/>
      <c r="I452" s="302"/>
      <c r="J452" s="191"/>
      <c r="K452" s="236"/>
    </row>
    <row r="453" spans="1:11" ht="12.75" customHeight="1" x14ac:dyDescent="0.2">
      <c r="A453" s="187" t="str">
        <f>IF(ISBLANK(H453),"",($E$8&amp;"."&amp;+(COUNTA(H$7:H453))))</f>
        <v>7.1.120</v>
      </c>
      <c r="B453" s="219"/>
      <c r="C453" s="188"/>
      <c r="D453" s="190" t="s">
        <v>225</v>
      </c>
      <c r="E453" s="186" t="s">
        <v>226</v>
      </c>
      <c r="G453" s="178"/>
      <c r="H453" s="303" t="str">
        <f>H451</f>
        <v>m</v>
      </c>
      <c r="I453" s="302">
        <f>I451</f>
        <v>2</v>
      </c>
      <c r="J453" s="191"/>
      <c r="K453" s="236"/>
    </row>
    <row r="454" spans="1:11" ht="12.75" customHeight="1" x14ac:dyDescent="0.2">
      <c r="A454" s="187"/>
      <c r="B454" s="219"/>
      <c r="C454" s="188"/>
      <c r="D454" s="190"/>
      <c r="E454" s="186"/>
      <c r="G454" s="178"/>
      <c r="H454" s="303"/>
      <c r="I454" s="302"/>
      <c r="J454" s="191"/>
      <c r="K454" s="236"/>
    </row>
    <row r="455" spans="1:11" ht="12.75" customHeight="1" x14ac:dyDescent="0.2">
      <c r="A455" s="187"/>
      <c r="B455" s="219"/>
      <c r="C455" s="297" t="s">
        <v>325</v>
      </c>
      <c r="D455" s="190"/>
      <c r="E455" s="186"/>
      <c r="G455" s="178"/>
      <c r="H455" s="303"/>
      <c r="I455" s="302"/>
      <c r="J455" s="191"/>
      <c r="K455" s="236"/>
    </row>
    <row r="456" spans="1:11" ht="12.75" customHeight="1" x14ac:dyDescent="0.2">
      <c r="A456" s="187"/>
      <c r="B456" s="219"/>
      <c r="C456" s="188"/>
      <c r="D456" s="190"/>
      <c r="E456" s="186"/>
      <c r="G456" s="178"/>
      <c r="H456" s="303"/>
      <c r="I456" s="302"/>
      <c r="J456" s="191"/>
      <c r="K456" s="236"/>
    </row>
    <row r="457" spans="1:11" ht="12.75" customHeight="1" x14ac:dyDescent="0.2">
      <c r="A457" s="187" t="str">
        <f>IF(ISBLANK(H457),"",($E$8&amp;"."&amp;+(COUNTA(H$7:H457))))</f>
        <v>7.1.121</v>
      </c>
      <c r="B457" s="219"/>
      <c r="C457" s="188"/>
      <c r="D457" s="190" t="s">
        <v>222</v>
      </c>
      <c r="E457" s="186" t="s">
        <v>223</v>
      </c>
      <c r="G457" s="178"/>
      <c r="H457" s="312" t="s">
        <v>224</v>
      </c>
      <c r="I457" s="302">
        <v>1</v>
      </c>
      <c r="J457" s="191"/>
      <c r="K457" s="236"/>
    </row>
    <row r="458" spans="1:11" ht="12.75" customHeight="1" x14ac:dyDescent="0.2">
      <c r="A458" s="187" t="str">
        <f>IF(ISBLANK(H458),"",($E$8&amp;"."&amp;+(COUNTA(H$7:H458))))</f>
        <v/>
      </c>
      <c r="B458" s="219"/>
      <c r="C458" s="188"/>
      <c r="D458" s="39"/>
      <c r="E458" s="186"/>
      <c r="G458" s="178"/>
      <c r="H458" s="303"/>
      <c r="I458" s="302"/>
      <c r="J458" s="191"/>
      <c r="K458" s="236"/>
    </row>
    <row r="459" spans="1:11" ht="12.75" customHeight="1" x14ac:dyDescent="0.2">
      <c r="A459" s="187" t="str">
        <f>IF(ISBLANK(H459),"",($E$8&amp;"."&amp;+(COUNTA(H$7:H459))))</f>
        <v>7.1.122</v>
      </c>
      <c r="B459" s="219"/>
      <c r="C459" s="188"/>
      <c r="D459" s="190" t="s">
        <v>225</v>
      </c>
      <c r="E459" s="186" t="s">
        <v>226</v>
      </c>
      <c r="G459" s="178"/>
      <c r="H459" s="303" t="str">
        <f>H457</f>
        <v>m</v>
      </c>
      <c r="I459" s="302">
        <f>I457</f>
        <v>1</v>
      </c>
      <c r="J459" s="191"/>
      <c r="K459" s="236"/>
    </row>
    <row r="460" spans="1:11" ht="12.75" customHeight="1" x14ac:dyDescent="0.2">
      <c r="A460" s="187"/>
      <c r="B460" s="219"/>
      <c r="C460" s="188"/>
      <c r="D460" s="190"/>
      <c r="E460" s="186"/>
      <c r="G460" s="178"/>
      <c r="H460" s="303"/>
      <c r="I460" s="302"/>
      <c r="J460" s="191"/>
      <c r="K460" s="236"/>
    </row>
    <row r="461" spans="1:11" ht="12.75" customHeight="1" x14ac:dyDescent="0.2">
      <c r="A461" s="187"/>
      <c r="B461" s="219"/>
      <c r="C461" s="297" t="s">
        <v>326</v>
      </c>
      <c r="D461" s="190"/>
      <c r="E461" s="186"/>
      <c r="G461" s="178"/>
      <c r="H461" s="303"/>
      <c r="I461" s="302"/>
      <c r="J461" s="191"/>
      <c r="K461" s="236"/>
    </row>
    <row r="462" spans="1:11" ht="12.75" customHeight="1" x14ac:dyDescent="0.2">
      <c r="A462" s="187"/>
      <c r="B462" s="219"/>
      <c r="C462" s="188"/>
      <c r="D462" s="190"/>
      <c r="E462" s="186"/>
      <c r="G462" s="178"/>
      <c r="H462" s="303"/>
      <c r="I462" s="302"/>
      <c r="J462" s="191"/>
      <c r="K462" s="236"/>
    </row>
    <row r="463" spans="1:11" ht="12.75" customHeight="1" x14ac:dyDescent="0.2">
      <c r="A463" s="187" t="str">
        <f>IF(ISBLANK(H463),"",($E$8&amp;"."&amp;+(COUNTA(H$7:H463))))</f>
        <v>7.1.123</v>
      </c>
      <c r="B463" s="219"/>
      <c r="C463" s="188"/>
      <c r="D463" s="190" t="s">
        <v>222</v>
      </c>
      <c r="E463" s="186" t="s">
        <v>223</v>
      </c>
      <c r="G463" s="178"/>
      <c r="H463" s="312" t="s">
        <v>228</v>
      </c>
      <c r="I463" s="302">
        <v>5</v>
      </c>
      <c r="J463" s="191"/>
      <c r="K463" s="236"/>
    </row>
    <row r="464" spans="1:11" ht="12.75" customHeight="1" x14ac:dyDescent="0.2">
      <c r="A464" s="187" t="str">
        <f>IF(ISBLANK(H464),"",($E$8&amp;"."&amp;+(COUNTA(H$7:H464))))</f>
        <v/>
      </c>
      <c r="B464" s="219"/>
      <c r="C464" s="188"/>
      <c r="D464" s="39"/>
      <c r="E464" s="186"/>
      <c r="G464" s="178"/>
      <c r="H464" s="303"/>
      <c r="I464" s="302"/>
      <c r="J464" s="191"/>
      <c r="K464" s="236"/>
    </row>
    <row r="465" spans="1:11" ht="12.75" customHeight="1" x14ac:dyDescent="0.2">
      <c r="A465" s="187" t="str">
        <f>IF(ISBLANK(H465),"",($E$8&amp;"."&amp;+(COUNTA(H$7:H465))))</f>
        <v>7.1.124</v>
      </c>
      <c r="B465" s="219"/>
      <c r="C465" s="188"/>
      <c r="D465" s="190" t="s">
        <v>225</v>
      </c>
      <c r="E465" s="186" t="s">
        <v>226</v>
      </c>
      <c r="G465" s="178"/>
      <c r="H465" s="303" t="str">
        <f>H463</f>
        <v>ea</v>
      </c>
      <c r="I465" s="302">
        <f>I463</f>
        <v>5</v>
      </c>
      <c r="J465" s="191"/>
      <c r="K465" s="236"/>
    </row>
    <row r="466" spans="1:11" ht="12.75" customHeight="1" x14ac:dyDescent="0.2">
      <c r="A466" s="187"/>
      <c r="B466" s="219"/>
      <c r="C466" s="188"/>
      <c r="D466" s="190"/>
      <c r="E466" s="186"/>
      <c r="G466" s="178"/>
      <c r="H466" s="303"/>
      <c r="I466" s="302"/>
      <c r="J466" s="191"/>
      <c r="K466" s="236"/>
    </row>
    <row r="467" spans="1:11" ht="12.75" customHeight="1" x14ac:dyDescent="0.2">
      <c r="A467" s="187"/>
      <c r="B467" s="219"/>
      <c r="C467" s="297" t="s">
        <v>327</v>
      </c>
      <c r="D467" s="190"/>
      <c r="E467" s="186"/>
      <c r="G467" s="178"/>
      <c r="H467" s="303"/>
      <c r="I467" s="302"/>
      <c r="J467" s="191"/>
      <c r="K467" s="236"/>
    </row>
    <row r="468" spans="1:11" ht="12.75" customHeight="1" x14ac:dyDescent="0.2">
      <c r="A468" s="187"/>
      <c r="B468" s="219"/>
      <c r="C468" s="188"/>
      <c r="D468" s="190"/>
      <c r="E468" s="186"/>
      <c r="G468" s="178"/>
      <c r="H468" s="303"/>
      <c r="I468" s="302"/>
      <c r="J468" s="191"/>
      <c r="K468" s="236"/>
    </row>
    <row r="469" spans="1:11" ht="12.75" customHeight="1" x14ac:dyDescent="0.2">
      <c r="A469" s="187" t="str">
        <f>IF(ISBLANK(H469),"",($E$8&amp;"."&amp;+(COUNTA(H$7:H469))))</f>
        <v>7.1.125</v>
      </c>
      <c r="B469" s="219"/>
      <c r="C469" s="188"/>
      <c r="D469" s="190" t="s">
        <v>222</v>
      </c>
      <c r="E469" s="186" t="s">
        <v>223</v>
      </c>
      <c r="G469" s="178"/>
      <c r="H469" s="312" t="s">
        <v>276</v>
      </c>
      <c r="I469" s="302">
        <v>1</v>
      </c>
      <c r="J469" s="191"/>
      <c r="K469" s="236"/>
    </row>
    <row r="470" spans="1:11" ht="12.75" customHeight="1" x14ac:dyDescent="0.2">
      <c r="A470" s="187" t="str">
        <f>IF(ISBLANK(H470),"",($E$8&amp;"."&amp;+(COUNTA(H$7:H470))))</f>
        <v/>
      </c>
      <c r="B470" s="219"/>
      <c r="C470" s="188"/>
      <c r="D470" s="39"/>
      <c r="E470" s="186"/>
      <c r="G470" s="178"/>
      <c r="H470" s="303"/>
      <c r="I470" s="302"/>
      <c r="J470" s="191"/>
      <c r="K470" s="236"/>
    </row>
    <row r="471" spans="1:11" ht="12.75" customHeight="1" x14ac:dyDescent="0.2">
      <c r="A471" s="187" t="str">
        <f>IF(ISBLANK(H471),"",($E$8&amp;"."&amp;+(COUNTA(H$7:H471))))</f>
        <v>7.1.126</v>
      </c>
      <c r="B471" s="219"/>
      <c r="C471" s="188"/>
      <c r="D471" s="190" t="s">
        <v>225</v>
      </c>
      <c r="E471" s="186" t="s">
        <v>226</v>
      </c>
      <c r="G471" s="178"/>
      <c r="H471" s="303" t="str">
        <f>H469</f>
        <v>Lot</v>
      </c>
      <c r="I471" s="302">
        <f>I469</f>
        <v>1</v>
      </c>
      <c r="J471" s="191"/>
      <c r="K471" s="236"/>
    </row>
    <row r="472" spans="1:11" ht="12.75" customHeight="1" x14ac:dyDescent="0.2">
      <c r="A472" s="187"/>
      <c r="B472" s="219"/>
      <c r="C472" s="188"/>
      <c r="D472" s="190"/>
      <c r="E472" s="186"/>
      <c r="G472" s="178"/>
      <c r="H472" s="303"/>
      <c r="I472" s="302"/>
      <c r="J472" s="191"/>
      <c r="K472" s="236"/>
    </row>
    <row r="473" spans="1:11" ht="12.75" customHeight="1" x14ac:dyDescent="0.2">
      <c r="A473" s="187"/>
      <c r="B473" s="219"/>
      <c r="C473" s="323" t="s">
        <v>243</v>
      </c>
      <c r="D473" s="190"/>
      <c r="E473" s="186"/>
      <c r="G473" s="178"/>
      <c r="H473" s="303" t="s">
        <v>244</v>
      </c>
      <c r="I473" s="302">
        <v>300</v>
      </c>
      <c r="J473" s="191"/>
      <c r="K473" s="236"/>
    </row>
    <row r="474" spans="1:11" ht="12.75" customHeight="1" x14ac:dyDescent="0.2">
      <c r="A474" s="187"/>
      <c r="B474" s="219"/>
      <c r="C474" s="188"/>
      <c r="D474" s="190"/>
      <c r="E474" s="186"/>
      <c r="G474" s="178"/>
      <c r="H474" s="303"/>
      <c r="I474" s="302"/>
      <c r="J474" s="191"/>
      <c r="K474" s="236"/>
    </row>
    <row r="475" spans="1:11" ht="12.75" customHeight="1" x14ac:dyDescent="0.2">
      <c r="A475" s="187"/>
      <c r="B475" s="219"/>
      <c r="C475" s="323" t="s">
        <v>245</v>
      </c>
      <c r="D475" s="190"/>
      <c r="E475" s="186"/>
      <c r="G475" s="178"/>
      <c r="H475" s="303" t="s">
        <v>244</v>
      </c>
      <c r="I475" s="302">
        <v>300</v>
      </c>
      <c r="J475" s="191"/>
      <c r="K475" s="236"/>
    </row>
    <row r="476" spans="1:11" ht="12.75" customHeight="1" x14ac:dyDescent="0.2">
      <c r="A476" s="187"/>
      <c r="B476" s="219"/>
      <c r="C476" s="188"/>
      <c r="D476" s="190"/>
      <c r="E476" s="186"/>
      <c r="G476" s="178"/>
      <c r="H476" s="303"/>
      <c r="I476" s="302"/>
      <c r="J476" s="191"/>
      <c r="K476" s="236"/>
    </row>
    <row r="477" spans="1:11" ht="12.75" customHeight="1" x14ac:dyDescent="0.2">
      <c r="A477" s="187"/>
      <c r="B477" s="219"/>
      <c r="C477" s="297" t="s">
        <v>246</v>
      </c>
      <c r="D477" s="190"/>
      <c r="E477" s="186"/>
      <c r="G477" s="178"/>
      <c r="H477" s="303" t="s">
        <v>39</v>
      </c>
      <c r="I477" s="302">
        <v>1</v>
      </c>
      <c r="J477" s="191"/>
      <c r="K477" s="236"/>
    </row>
    <row r="478" spans="1:11" ht="12.75" customHeight="1" x14ac:dyDescent="0.2">
      <c r="A478" s="187"/>
      <c r="B478" s="219"/>
      <c r="C478" s="188"/>
      <c r="D478" s="190"/>
      <c r="E478" s="186"/>
      <c r="G478" s="178"/>
      <c r="H478" s="303"/>
      <c r="I478" s="302"/>
      <c r="J478" s="191"/>
      <c r="K478" s="236"/>
    </row>
    <row r="479" spans="1:11" ht="12.75" customHeight="1" x14ac:dyDescent="0.2">
      <c r="A479" s="187"/>
      <c r="B479" s="219"/>
      <c r="C479" s="316" t="s">
        <v>328</v>
      </c>
      <c r="D479" s="190"/>
      <c r="E479" s="186"/>
      <c r="G479" s="178"/>
      <c r="H479" s="303" t="s">
        <v>211</v>
      </c>
      <c r="I479" s="302">
        <v>1</v>
      </c>
      <c r="J479" s="191"/>
      <c r="K479" s="236"/>
    </row>
    <row r="480" spans="1:11" ht="12.75" customHeight="1" x14ac:dyDescent="0.2">
      <c r="A480" s="187"/>
      <c r="B480" s="219"/>
      <c r="C480" s="188"/>
      <c r="D480" s="190"/>
      <c r="E480" s="186"/>
      <c r="G480" s="178"/>
      <c r="H480" s="303"/>
      <c r="I480" s="302"/>
      <c r="J480" s="191"/>
      <c r="K480" s="236"/>
    </row>
    <row r="481" spans="1:11" ht="12.75" customHeight="1" x14ac:dyDescent="0.2">
      <c r="A481" s="187"/>
      <c r="B481" s="219"/>
      <c r="C481" s="316" t="s">
        <v>329</v>
      </c>
      <c r="D481" s="190"/>
      <c r="E481" s="186"/>
      <c r="G481" s="178"/>
      <c r="H481" s="303" t="s">
        <v>211</v>
      </c>
      <c r="I481" s="302">
        <v>1</v>
      </c>
      <c r="J481" s="191"/>
      <c r="K481" s="236"/>
    </row>
    <row r="482" spans="1:11" ht="12.75" customHeight="1" x14ac:dyDescent="0.2">
      <c r="A482" s="187"/>
      <c r="B482" s="219"/>
      <c r="C482" s="188"/>
      <c r="D482" s="190"/>
      <c r="E482" s="186"/>
      <c r="G482" s="178"/>
      <c r="H482" s="303"/>
      <c r="I482" s="302"/>
      <c r="J482" s="191"/>
      <c r="K482" s="236"/>
    </row>
    <row r="483" spans="1:11" s="203" customFormat="1" ht="12.75" customHeight="1" x14ac:dyDescent="0.2">
      <c r="A483" s="198"/>
      <c r="B483" s="199"/>
      <c r="C483" s="200"/>
      <c r="D483" s="200"/>
      <c r="E483" s="200"/>
      <c r="F483" s="200"/>
      <c r="G483" s="200"/>
      <c r="H483" s="360"/>
      <c r="I483" s="305"/>
      <c r="J483" s="226" t="s">
        <v>106</v>
      </c>
      <c r="K483" s="237">
        <f>SUM(K400:K482)</f>
        <v>0</v>
      </c>
    </row>
    <row r="484" spans="1:11" s="203" customFormat="1" ht="12.75" customHeight="1" x14ac:dyDescent="0.2">
      <c r="A484" s="198"/>
      <c r="B484" s="272"/>
      <c r="C484" s="274"/>
      <c r="D484" s="200"/>
      <c r="E484" s="200"/>
      <c r="F484" s="200"/>
      <c r="G484" s="276"/>
      <c r="H484" s="360"/>
      <c r="I484" s="322"/>
      <c r="J484" s="227" t="s">
        <v>107</v>
      </c>
      <c r="K484" s="275">
        <f>K483</f>
        <v>0</v>
      </c>
    </row>
    <row r="485" spans="1:11" s="383" customFormat="1" ht="13.5" customHeight="1" x14ac:dyDescent="0.2">
      <c r="A485" s="378"/>
      <c r="B485" s="390"/>
      <c r="C485" s="429"/>
      <c r="D485" s="381"/>
      <c r="E485" s="382"/>
      <c r="G485" s="384"/>
      <c r="H485" s="385"/>
      <c r="I485" s="386"/>
      <c r="J485" s="430"/>
      <c r="K485" s="388"/>
    </row>
    <row r="486" spans="1:11" s="383" customFormat="1" ht="12.75" customHeight="1" x14ac:dyDescent="0.2">
      <c r="A486" s="378"/>
      <c r="B486" s="390"/>
      <c r="C486" s="429" t="s">
        <v>355</v>
      </c>
      <c r="D486" s="381"/>
      <c r="E486" s="382"/>
      <c r="G486" s="384"/>
      <c r="H486" s="385"/>
      <c r="I486" s="386"/>
      <c r="J486" s="430"/>
      <c r="K486" s="388"/>
    </row>
    <row r="487" spans="1:11" s="383" customFormat="1" ht="12.75" customHeight="1" x14ac:dyDescent="0.2">
      <c r="A487" s="378"/>
      <c r="B487" s="390"/>
      <c r="C487" s="429"/>
      <c r="D487" s="381"/>
      <c r="E487" s="382"/>
      <c r="G487" s="384"/>
      <c r="H487" s="385"/>
      <c r="I487" s="386"/>
      <c r="J487" s="430"/>
      <c r="K487" s="388"/>
    </row>
    <row r="488" spans="1:11" s="383" customFormat="1" ht="12.75" customHeight="1" x14ac:dyDescent="0.2">
      <c r="A488" s="378" t="s">
        <v>359</v>
      </c>
      <c r="B488" s="390"/>
      <c r="C488" s="431"/>
      <c r="D488" s="381" t="s">
        <v>222</v>
      </c>
      <c r="E488" s="382" t="s">
        <v>223</v>
      </c>
      <c r="G488" s="384"/>
      <c r="H488" s="432" t="s">
        <v>224</v>
      </c>
      <c r="I488" s="386">
        <v>2000</v>
      </c>
      <c r="J488" s="430"/>
      <c r="K488" s="388"/>
    </row>
    <row r="489" spans="1:11" s="383" customFormat="1" ht="12.75" customHeight="1" x14ac:dyDescent="0.2">
      <c r="A489" s="378"/>
      <c r="B489" s="390"/>
      <c r="C489" s="431"/>
      <c r="D489" s="381"/>
      <c r="E489" s="382"/>
      <c r="G489" s="384"/>
      <c r="H489" s="432"/>
      <c r="I489" s="386"/>
      <c r="J489" s="430"/>
      <c r="K489" s="388"/>
    </row>
    <row r="490" spans="1:11" s="383" customFormat="1" ht="12.75" customHeight="1" x14ac:dyDescent="0.2">
      <c r="A490" s="378" t="s">
        <v>360</v>
      </c>
      <c r="B490" s="390"/>
      <c r="C490" s="431"/>
      <c r="D490" s="381" t="s">
        <v>225</v>
      </c>
      <c r="E490" s="382" t="s">
        <v>226</v>
      </c>
      <c r="G490" s="384"/>
      <c r="H490" s="385" t="str">
        <f>H488</f>
        <v>m</v>
      </c>
      <c r="I490" s="386">
        <f>I488</f>
        <v>2000</v>
      </c>
      <c r="J490" s="430"/>
      <c r="K490" s="388"/>
    </row>
    <row r="491" spans="1:11" s="383" customFormat="1" ht="12.75" customHeight="1" x14ac:dyDescent="0.2">
      <c r="A491" s="378"/>
      <c r="B491" s="390"/>
      <c r="C491" s="431"/>
      <c r="D491" s="381"/>
      <c r="E491" s="382"/>
      <c r="G491" s="384"/>
      <c r="H491" s="385"/>
      <c r="I491" s="386"/>
      <c r="J491" s="430"/>
      <c r="K491" s="388"/>
    </row>
    <row r="492" spans="1:11" s="383" customFormat="1" ht="12.75" customHeight="1" x14ac:dyDescent="0.2">
      <c r="A492" s="378"/>
      <c r="B492" s="390"/>
      <c r="C492" s="429" t="s">
        <v>358</v>
      </c>
      <c r="D492" s="381"/>
      <c r="E492" s="382"/>
      <c r="G492" s="384"/>
      <c r="H492" s="385"/>
      <c r="I492" s="386"/>
      <c r="J492" s="430"/>
      <c r="K492" s="388"/>
    </row>
    <row r="493" spans="1:11" s="383" customFormat="1" ht="12.75" customHeight="1" x14ac:dyDescent="0.2">
      <c r="A493" s="378"/>
      <c r="B493" s="390"/>
      <c r="C493" s="429"/>
      <c r="D493" s="381"/>
      <c r="E493" s="382"/>
      <c r="G493" s="384"/>
      <c r="H493" s="385"/>
      <c r="I493" s="386"/>
      <c r="J493" s="430"/>
      <c r="K493" s="388"/>
    </row>
    <row r="494" spans="1:11" s="383" customFormat="1" ht="12.75" customHeight="1" x14ac:dyDescent="0.2">
      <c r="A494" s="378" t="s">
        <v>361</v>
      </c>
      <c r="B494" s="390"/>
      <c r="C494" s="431"/>
      <c r="D494" s="381" t="s">
        <v>222</v>
      </c>
      <c r="E494" s="382" t="s">
        <v>223</v>
      </c>
      <c r="G494" s="384"/>
      <c r="H494" s="432" t="s">
        <v>224</v>
      </c>
      <c r="I494" s="386">
        <v>4000</v>
      </c>
      <c r="J494" s="430"/>
      <c r="K494" s="388"/>
    </row>
    <row r="495" spans="1:11" s="383" customFormat="1" ht="12.75" customHeight="1" x14ac:dyDescent="0.2">
      <c r="A495" s="378"/>
      <c r="B495" s="390"/>
      <c r="C495" s="431"/>
      <c r="D495" s="381"/>
      <c r="E495" s="382"/>
      <c r="G495" s="384"/>
      <c r="H495" s="432"/>
      <c r="I495" s="386"/>
      <c r="J495" s="430"/>
      <c r="K495" s="388"/>
    </row>
    <row r="496" spans="1:11" s="383" customFormat="1" ht="12.75" customHeight="1" x14ac:dyDescent="0.2">
      <c r="A496" s="378" t="s">
        <v>362</v>
      </c>
      <c r="B496" s="390"/>
      <c r="C496" s="431"/>
      <c r="D496" s="381" t="s">
        <v>225</v>
      </c>
      <c r="E496" s="382" t="s">
        <v>226</v>
      </c>
      <c r="G496" s="384"/>
      <c r="H496" s="385" t="str">
        <f>H494</f>
        <v>m</v>
      </c>
      <c r="I496" s="386">
        <f>I494</f>
        <v>4000</v>
      </c>
      <c r="J496" s="430"/>
      <c r="K496" s="388"/>
    </row>
    <row r="497" spans="1:11" s="383" customFormat="1" ht="12.75" customHeight="1" x14ac:dyDescent="0.2">
      <c r="A497" s="378"/>
      <c r="B497" s="390"/>
      <c r="C497" s="431"/>
      <c r="D497" s="381"/>
      <c r="E497" s="382"/>
      <c r="G497" s="384"/>
      <c r="H497" s="385"/>
      <c r="I497" s="386"/>
      <c r="J497" s="430"/>
      <c r="K497" s="388"/>
    </row>
    <row r="498" spans="1:11" s="383" customFormat="1" ht="30" customHeight="1" x14ac:dyDescent="0.2">
      <c r="A498" s="378"/>
      <c r="B498" s="390"/>
      <c r="C498" s="582" t="s">
        <v>372</v>
      </c>
      <c r="D498" s="583"/>
      <c r="E498" s="583"/>
      <c r="F498" s="583"/>
      <c r="G498" s="584"/>
      <c r="H498" s="385" t="s">
        <v>241</v>
      </c>
      <c r="I498" s="386">
        <v>1</v>
      </c>
      <c r="J498" s="430"/>
      <c r="K498" s="388"/>
    </row>
    <row r="499" spans="1:11" s="383" customFormat="1" ht="12.75" customHeight="1" x14ac:dyDescent="0.2">
      <c r="A499" s="378"/>
      <c r="B499" s="390"/>
      <c r="C499" s="431"/>
      <c r="D499" s="381"/>
      <c r="E499" s="382"/>
      <c r="G499" s="384"/>
      <c r="H499" s="385"/>
      <c r="I499" s="386"/>
      <c r="J499" s="430"/>
      <c r="K499" s="388"/>
    </row>
    <row r="500" spans="1:11" s="383" customFormat="1" ht="12.75" customHeight="1" x14ac:dyDescent="0.2">
      <c r="A500" s="378"/>
      <c r="B500" s="390"/>
      <c r="C500" s="431"/>
      <c r="D500" s="381"/>
      <c r="E500" s="382"/>
      <c r="G500" s="384"/>
      <c r="H500" s="385"/>
      <c r="I500" s="386"/>
      <c r="J500" s="430"/>
      <c r="K500" s="388"/>
    </row>
    <row r="501" spans="1:11" s="383" customFormat="1" ht="12.75" customHeight="1" x14ac:dyDescent="0.2">
      <c r="A501" s="378"/>
      <c r="B501" s="390"/>
      <c r="C501" s="431"/>
      <c r="D501" s="381"/>
      <c r="E501" s="382"/>
      <c r="G501" s="384"/>
      <c r="H501" s="385"/>
      <c r="I501" s="386"/>
      <c r="J501" s="430"/>
      <c r="K501" s="388"/>
    </row>
    <row r="502" spans="1:11" s="383" customFormat="1" ht="12.75" customHeight="1" x14ac:dyDescent="0.2">
      <c r="A502" s="378"/>
      <c r="B502" s="390"/>
      <c r="C502" s="431"/>
      <c r="D502" s="381"/>
      <c r="E502" s="382"/>
      <c r="G502" s="384"/>
      <c r="H502" s="385"/>
      <c r="I502" s="386"/>
      <c r="J502" s="430"/>
      <c r="K502" s="388"/>
    </row>
    <row r="503" spans="1:11" s="383" customFormat="1" ht="12.75" customHeight="1" x14ac:dyDescent="0.2">
      <c r="A503" s="378"/>
      <c r="B503" s="390"/>
      <c r="C503" s="431"/>
      <c r="D503" s="381"/>
      <c r="E503" s="382"/>
      <c r="G503" s="384"/>
      <c r="H503" s="385"/>
      <c r="I503" s="386"/>
      <c r="J503" s="430"/>
      <c r="K503" s="388"/>
    </row>
    <row r="504" spans="1:11" s="383" customFormat="1" ht="12.75" customHeight="1" x14ac:dyDescent="0.2">
      <c r="A504" s="378"/>
      <c r="B504" s="390"/>
      <c r="C504" s="431"/>
      <c r="D504" s="381"/>
      <c r="E504" s="382"/>
      <c r="G504" s="384"/>
      <c r="H504" s="385"/>
      <c r="I504" s="386"/>
      <c r="J504" s="430"/>
      <c r="K504" s="388"/>
    </row>
    <row r="505" spans="1:11" s="383" customFormat="1" ht="12.75" customHeight="1" x14ac:dyDescent="0.2">
      <c r="A505" s="378"/>
      <c r="B505" s="390"/>
      <c r="C505" s="431"/>
      <c r="D505" s="381"/>
      <c r="E505" s="382"/>
      <c r="G505" s="384"/>
      <c r="H505" s="385"/>
      <c r="I505" s="386"/>
      <c r="J505" s="430"/>
      <c r="K505" s="388"/>
    </row>
    <row r="506" spans="1:11" s="383" customFormat="1" ht="12.75" customHeight="1" x14ac:dyDescent="0.2">
      <c r="A506" s="378"/>
      <c r="B506" s="390"/>
      <c r="C506" s="431"/>
      <c r="D506" s="381"/>
      <c r="E506" s="382"/>
      <c r="G506" s="384"/>
      <c r="H506" s="385"/>
      <c r="I506" s="386"/>
      <c r="J506" s="430"/>
      <c r="K506" s="388"/>
    </row>
    <row r="507" spans="1:11" s="383" customFormat="1" ht="12.75" customHeight="1" x14ac:dyDescent="0.2">
      <c r="A507" s="378"/>
      <c r="B507" s="390"/>
      <c r="C507" s="431"/>
      <c r="D507" s="381"/>
      <c r="E507" s="382"/>
      <c r="G507" s="384"/>
      <c r="H507" s="385"/>
      <c r="I507" s="386"/>
      <c r="J507" s="430"/>
      <c r="K507" s="388"/>
    </row>
    <row r="508" spans="1:11" s="383" customFormat="1" ht="12.75" customHeight="1" x14ac:dyDescent="0.2">
      <c r="A508" s="378"/>
      <c r="B508" s="390"/>
      <c r="C508" s="431"/>
      <c r="D508" s="381"/>
      <c r="E508" s="382"/>
      <c r="G508" s="384"/>
      <c r="H508" s="385"/>
      <c r="I508" s="386"/>
      <c r="J508" s="430"/>
      <c r="K508" s="388"/>
    </row>
    <row r="509" spans="1:11" s="383" customFormat="1" ht="12.75" customHeight="1" x14ac:dyDescent="0.2">
      <c r="A509" s="378"/>
      <c r="B509" s="390"/>
      <c r="C509" s="431"/>
      <c r="D509" s="381"/>
      <c r="E509" s="382"/>
      <c r="G509" s="384"/>
      <c r="H509" s="385"/>
      <c r="I509" s="386"/>
      <c r="J509" s="430"/>
      <c r="K509" s="388"/>
    </row>
    <row r="510" spans="1:11" s="383" customFormat="1" ht="12.75" customHeight="1" x14ac:dyDescent="0.2">
      <c r="A510" s="378"/>
      <c r="B510" s="390"/>
      <c r="C510" s="431"/>
      <c r="D510" s="381"/>
      <c r="E510" s="382"/>
      <c r="G510" s="384"/>
      <c r="H510" s="385"/>
      <c r="I510" s="386"/>
      <c r="J510" s="430"/>
      <c r="K510" s="388"/>
    </row>
    <row r="511" spans="1:11" s="383" customFormat="1" ht="12.75" customHeight="1" x14ac:dyDescent="0.2">
      <c r="A511" s="378"/>
      <c r="B511" s="390"/>
      <c r="C511" s="431"/>
      <c r="D511" s="381"/>
      <c r="E511" s="382"/>
      <c r="G511" s="384"/>
      <c r="H511" s="385"/>
      <c r="I511" s="386"/>
      <c r="J511" s="430"/>
      <c r="K511" s="388"/>
    </row>
    <row r="512" spans="1:11" s="383" customFormat="1" ht="12.75" customHeight="1" x14ac:dyDescent="0.2">
      <c r="A512" s="378"/>
      <c r="B512" s="390"/>
      <c r="C512" s="431"/>
      <c r="D512" s="381"/>
      <c r="E512" s="382"/>
      <c r="G512" s="384"/>
      <c r="H512" s="385"/>
      <c r="I512" s="386"/>
      <c r="J512" s="430"/>
      <c r="K512" s="388"/>
    </row>
    <row r="513" spans="1:11" s="383" customFormat="1" ht="12.75" customHeight="1" x14ac:dyDescent="0.2">
      <c r="A513" s="378"/>
      <c r="B513" s="390"/>
      <c r="C513" s="431"/>
      <c r="D513" s="381"/>
      <c r="E513" s="382"/>
      <c r="G513" s="384"/>
      <c r="H513" s="385"/>
      <c r="I513" s="386"/>
      <c r="J513" s="430"/>
      <c r="K513" s="388"/>
    </row>
    <row r="514" spans="1:11" s="383" customFormat="1" ht="12.75" customHeight="1" x14ac:dyDescent="0.2">
      <c r="A514" s="378"/>
      <c r="B514" s="390"/>
      <c r="C514" s="431"/>
      <c r="D514" s="381"/>
      <c r="E514" s="382"/>
      <c r="G514" s="384"/>
      <c r="H514" s="385"/>
      <c r="I514" s="386"/>
      <c r="J514" s="430"/>
      <c r="K514" s="388"/>
    </row>
    <row r="515" spans="1:11" s="383" customFormat="1" ht="12.75" customHeight="1" x14ac:dyDescent="0.2">
      <c r="A515" s="378"/>
      <c r="B515" s="390"/>
      <c r="C515" s="431"/>
      <c r="D515" s="381"/>
      <c r="E515" s="382"/>
      <c r="G515" s="384"/>
      <c r="H515" s="385"/>
      <c r="I515" s="386"/>
      <c r="J515" s="430"/>
      <c r="K515" s="388"/>
    </row>
    <row r="516" spans="1:11" s="383" customFormat="1" ht="12.75" customHeight="1" x14ac:dyDescent="0.2">
      <c r="A516" s="378"/>
      <c r="B516" s="390"/>
      <c r="C516" s="431"/>
      <c r="D516" s="381"/>
      <c r="E516" s="382"/>
      <c r="G516" s="384"/>
      <c r="H516" s="385"/>
      <c r="I516" s="386"/>
      <c r="J516" s="430"/>
      <c r="K516" s="388"/>
    </row>
    <row r="517" spans="1:11" s="383" customFormat="1" ht="12.75" customHeight="1" x14ac:dyDescent="0.2">
      <c r="A517" s="378"/>
      <c r="B517" s="390"/>
      <c r="C517" s="431"/>
      <c r="D517" s="381"/>
      <c r="E517" s="382"/>
      <c r="G517" s="384"/>
      <c r="H517" s="385"/>
      <c r="I517" s="386"/>
      <c r="J517" s="430"/>
      <c r="K517" s="388"/>
    </row>
    <row r="518" spans="1:11" s="383" customFormat="1" ht="12.75" customHeight="1" x14ac:dyDescent="0.2">
      <c r="A518" s="378"/>
      <c r="B518" s="390"/>
      <c r="C518" s="431"/>
      <c r="D518" s="381"/>
      <c r="E518" s="382"/>
      <c r="G518" s="384"/>
      <c r="H518" s="385"/>
      <c r="I518" s="386"/>
      <c r="J518" s="430"/>
      <c r="K518" s="388"/>
    </row>
    <row r="519" spans="1:11" s="383" customFormat="1" ht="12.75" customHeight="1" x14ac:dyDescent="0.2">
      <c r="A519" s="378"/>
      <c r="B519" s="390"/>
      <c r="C519" s="431"/>
      <c r="D519" s="381"/>
      <c r="E519" s="382"/>
      <c r="G519" s="384"/>
      <c r="H519" s="385"/>
      <c r="I519" s="386"/>
      <c r="J519" s="430"/>
      <c r="K519" s="388"/>
    </row>
    <row r="520" spans="1:11" s="383" customFormat="1" ht="12.75" customHeight="1" x14ac:dyDescent="0.2">
      <c r="A520" s="378"/>
      <c r="B520" s="390"/>
      <c r="C520" s="431"/>
      <c r="D520" s="381"/>
      <c r="E520" s="382"/>
      <c r="G520" s="384"/>
      <c r="H520" s="385"/>
      <c r="I520" s="386"/>
      <c r="J520" s="430"/>
      <c r="K520" s="388"/>
    </row>
    <row r="521" spans="1:11" s="383" customFormat="1" ht="12.75" customHeight="1" x14ac:dyDescent="0.2">
      <c r="A521" s="378"/>
      <c r="B521" s="390"/>
      <c r="C521" s="431"/>
      <c r="D521" s="381"/>
      <c r="E521" s="382"/>
      <c r="G521" s="384"/>
      <c r="H521" s="385"/>
      <c r="I521" s="386"/>
      <c r="J521" s="430"/>
      <c r="K521" s="388"/>
    </row>
    <row r="522" spans="1:11" s="383" customFormat="1" ht="12.75" customHeight="1" x14ac:dyDescent="0.2">
      <c r="A522" s="378"/>
      <c r="B522" s="390"/>
      <c r="C522" s="431"/>
      <c r="D522" s="381"/>
      <c r="E522" s="382"/>
      <c r="G522" s="384"/>
      <c r="H522" s="385"/>
      <c r="I522" s="386"/>
      <c r="J522" s="430"/>
      <c r="K522" s="388"/>
    </row>
    <row r="523" spans="1:11" s="383" customFormat="1" ht="12.75" customHeight="1" x14ac:dyDescent="0.2">
      <c r="A523" s="378"/>
      <c r="B523" s="390"/>
      <c r="C523" s="431"/>
      <c r="D523" s="381"/>
      <c r="E523" s="382"/>
      <c r="G523" s="384"/>
      <c r="H523" s="385"/>
      <c r="I523" s="386"/>
      <c r="J523" s="430"/>
      <c r="K523" s="388"/>
    </row>
    <row r="524" spans="1:11" s="383" customFormat="1" ht="12.75" customHeight="1" x14ac:dyDescent="0.2">
      <c r="A524" s="378"/>
      <c r="B524" s="390"/>
      <c r="C524" s="431"/>
      <c r="D524" s="381"/>
      <c r="E524" s="382"/>
      <c r="G524" s="384"/>
      <c r="H524" s="385"/>
      <c r="I524" s="386"/>
      <c r="J524" s="430"/>
      <c r="K524" s="388"/>
    </row>
    <row r="525" spans="1:11" s="383" customFormat="1" ht="12.75" customHeight="1" x14ac:dyDescent="0.2">
      <c r="A525" s="378"/>
      <c r="B525" s="390"/>
      <c r="C525" s="431"/>
      <c r="D525" s="381"/>
      <c r="E525" s="382"/>
      <c r="G525" s="384"/>
      <c r="H525" s="385"/>
      <c r="I525" s="386"/>
      <c r="J525" s="430"/>
      <c r="K525" s="388"/>
    </row>
    <row r="526" spans="1:11" s="383" customFormat="1" ht="12.75" customHeight="1" x14ac:dyDescent="0.2">
      <c r="A526" s="378"/>
      <c r="B526" s="390"/>
      <c r="C526" s="431"/>
      <c r="D526" s="381"/>
      <c r="E526" s="382"/>
      <c r="G526" s="384"/>
      <c r="H526" s="385"/>
      <c r="I526" s="386"/>
      <c r="J526" s="430"/>
      <c r="K526" s="388"/>
    </row>
    <row r="527" spans="1:11" s="383" customFormat="1" ht="12.75" customHeight="1" x14ac:dyDescent="0.2">
      <c r="A527" s="378"/>
      <c r="B527" s="390"/>
      <c r="C527" s="431"/>
      <c r="D527" s="381"/>
      <c r="E527" s="382"/>
      <c r="G527" s="384"/>
      <c r="H527" s="385"/>
      <c r="I527" s="386"/>
      <c r="J527" s="430"/>
      <c r="K527" s="388"/>
    </row>
    <row r="528" spans="1:11" s="383" customFormat="1" ht="12.75" customHeight="1" x14ac:dyDescent="0.2">
      <c r="A528" s="378"/>
      <c r="B528" s="390"/>
      <c r="C528" s="431"/>
      <c r="D528" s="381"/>
      <c r="E528" s="382"/>
      <c r="G528" s="384"/>
      <c r="H528" s="385"/>
      <c r="I528" s="386"/>
      <c r="J528" s="430"/>
      <c r="K528" s="388"/>
    </row>
    <row r="529" spans="1:11" s="383" customFormat="1" ht="12.75" customHeight="1" x14ac:dyDescent="0.2">
      <c r="A529" s="378"/>
      <c r="B529" s="390"/>
      <c r="C529" s="431"/>
      <c r="D529" s="381"/>
      <c r="E529" s="382"/>
      <c r="G529" s="384"/>
      <c r="H529" s="385"/>
      <c r="I529" s="386"/>
      <c r="J529" s="430"/>
      <c r="K529" s="388"/>
    </row>
    <row r="530" spans="1:11" s="383" customFormat="1" ht="12.75" customHeight="1" x14ac:dyDescent="0.2">
      <c r="A530" s="378"/>
      <c r="B530" s="390"/>
      <c r="C530" s="431"/>
      <c r="D530" s="381"/>
      <c r="E530" s="382"/>
      <c r="G530" s="384"/>
      <c r="H530" s="385"/>
      <c r="I530" s="386"/>
      <c r="J530" s="430"/>
      <c r="K530" s="388"/>
    </row>
    <row r="531" spans="1:11" s="383" customFormat="1" ht="12.75" customHeight="1" x14ac:dyDescent="0.2">
      <c r="A531" s="378"/>
      <c r="B531" s="390"/>
      <c r="C531" s="431"/>
      <c r="D531" s="381"/>
      <c r="E531" s="382"/>
      <c r="G531" s="384"/>
      <c r="H531" s="385"/>
      <c r="I531" s="386"/>
      <c r="J531" s="430"/>
      <c r="K531" s="388"/>
    </row>
    <row r="532" spans="1:11" s="383" customFormat="1" ht="12.75" customHeight="1" x14ac:dyDescent="0.2">
      <c r="A532" s="378"/>
      <c r="B532" s="390"/>
      <c r="C532" s="431"/>
      <c r="D532" s="381"/>
      <c r="E532" s="382"/>
      <c r="G532" s="384"/>
      <c r="H532" s="385"/>
      <c r="I532" s="386"/>
      <c r="J532" s="430"/>
      <c r="K532" s="388"/>
    </row>
    <row r="533" spans="1:11" s="383" customFormat="1" ht="12.75" customHeight="1" x14ac:dyDescent="0.2">
      <c r="A533" s="378"/>
      <c r="B533" s="390"/>
      <c r="C533" s="431"/>
      <c r="D533" s="381"/>
      <c r="E533" s="382"/>
      <c r="G533" s="384"/>
      <c r="H533" s="385"/>
      <c r="I533" s="386"/>
      <c r="J533" s="430"/>
      <c r="K533" s="388"/>
    </row>
    <row r="534" spans="1:11" s="383" customFormat="1" ht="12.75" customHeight="1" x14ac:dyDescent="0.2">
      <c r="A534" s="378"/>
      <c r="B534" s="390"/>
      <c r="C534" s="431"/>
      <c r="D534" s="381"/>
      <c r="E534" s="382"/>
      <c r="G534" s="384"/>
      <c r="H534" s="385"/>
      <c r="I534" s="386"/>
      <c r="J534" s="430"/>
      <c r="K534" s="388"/>
    </row>
    <row r="535" spans="1:11" s="383" customFormat="1" ht="12.75" customHeight="1" x14ac:dyDescent="0.2">
      <c r="A535" s="378"/>
      <c r="B535" s="390"/>
      <c r="C535" s="431"/>
      <c r="D535" s="381"/>
      <c r="E535" s="382"/>
      <c r="G535" s="384"/>
      <c r="H535" s="385"/>
      <c r="I535" s="386"/>
      <c r="J535" s="430"/>
      <c r="K535" s="388"/>
    </row>
    <row r="536" spans="1:11" s="383" customFormat="1" ht="12.75" customHeight="1" x14ac:dyDescent="0.2">
      <c r="A536" s="378"/>
      <c r="B536" s="390"/>
      <c r="C536" s="431"/>
      <c r="D536" s="381"/>
      <c r="E536" s="382"/>
      <c r="G536" s="384"/>
      <c r="H536" s="385"/>
      <c r="I536" s="386"/>
      <c r="J536" s="430"/>
      <c r="K536" s="388"/>
    </row>
    <row r="537" spans="1:11" s="383" customFormat="1" ht="12.75" customHeight="1" x14ac:dyDescent="0.2">
      <c r="A537" s="378"/>
      <c r="B537" s="390"/>
      <c r="C537" s="431"/>
      <c r="D537" s="381"/>
      <c r="E537" s="382"/>
      <c r="G537" s="384"/>
      <c r="H537" s="385"/>
      <c r="I537" s="386"/>
      <c r="J537" s="430"/>
      <c r="K537" s="388"/>
    </row>
    <row r="538" spans="1:11" s="383" customFormat="1" ht="12.75" customHeight="1" x14ac:dyDescent="0.2">
      <c r="A538" s="378"/>
      <c r="B538" s="390"/>
      <c r="C538" s="431"/>
      <c r="D538" s="381"/>
      <c r="E538" s="382"/>
      <c r="G538" s="384"/>
      <c r="H538" s="385"/>
      <c r="I538" s="386"/>
      <c r="J538" s="430"/>
      <c r="K538" s="388"/>
    </row>
    <row r="539" spans="1:11" s="383" customFormat="1" ht="12.75" customHeight="1" x14ac:dyDescent="0.2">
      <c r="A539" s="378"/>
      <c r="B539" s="390"/>
      <c r="C539" s="431"/>
      <c r="D539" s="381"/>
      <c r="E539" s="382"/>
      <c r="G539" s="384"/>
      <c r="H539" s="385"/>
      <c r="I539" s="386"/>
      <c r="J539" s="430"/>
      <c r="K539" s="388"/>
    </row>
    <row r="540" spans="1:11" s="383" customFormat="1" ht="12.75" customHeight="1" x14ac:dyDescent="0.2">
      <c r="A540" s="378"/>
      <c r="B540" s="390"/>
      <c r="C540" s="431"/>
      <c r="D540" s="381"/>
      <c r="E540" s="382"/>
      <c r="G540" s="384"/>
      <c r="H540" s="385"/>
      <c r="I540" s="386"/>
      <c r="J540" s="430"/>
      <c r="K540" s="388"/>
    </row>
    <row r="541" spans="1:11" s="383" customFormat="1" ht="12.75" customHeight="1" x14ac:dyDescent="0.2">
      <c r="A541" s="378"/>
      <c r="B541" s="390"/>
      <c r="C541" s="431"/>
      <c r="D541" s="381"/>
      <c r="E541" s="382"/>
      <c r="G541" s="384"/>
      <c r="H541" s="385"/>
      <c r="I541" s="386"/>
      <c r="J541" s="430"/>
      <c r="K541" s="388"/>
    </row>
    <row r="542" spans="1:11" s="383" customFormat="1" ht="12.75" customHeight="1" x14ac:dyDescent="0.2">
      <c r="A542" s="378"/>
      <c r="B542" s="390"/>
      <c r="C542" s="431"/>
      <c r="D542" s="381"/>
      <c r="E542" s="382"/>
      <c r="G542" s="384"/>
      <c r="H542" s="385"/>
      <c r="I542" s="386"/>
      <c r="J542" s="430"/>
      <c r="K542" s="388"/>
    </row>
    <row r="543" spans="1:11" s="383" customFormat="1" ht="12.75" customHeight="1" x14ac:dyDescent="0.2">
      <c r="A543" s="378"/>
      <c r="B543" s="390"/>
      <c r="C543" s="431"/>
      <c r="D543" s="381"/>
      <c r="E543" s="382"/>
      <c r="G543" s="384"/>
      <c r="H543" s="385"/>
      <c r="I543" s="386"/>
      <c r="J543" s="430"/>
      <c r="K543" s="388"/>
    </row>
    <row r="544" spans="1:11" s="383" customFormat="1" ht="12.75" customHeight="1" x14ac:dyDescent="0.2">
      <c r="A544" s="378"/>
      <c r="B544" s="390"/>
      <c r="C544" s="431"/>
      <c r="D544" s="381"/>
      <c r="E544" s="382"/>
      <c r="G544" s="384"/>
      <c r="H544" s="385"/>
      <c r="I544" s="386"/>
      <c r="J544" s="430"/>
      <c r="K544" s="388"/>
    </row>
    <row r="545" spans="1:11" s="383" customFormat="1" ht="12.75" customHeight="1" x14ac:dyDescent="0.2">
      <c r="A545" s="378"/>
      <c r="B545" s="390"/>
      <c r="C545" s="431"/>
      <c r="D545" s="381"/>
      <c r="E545" s="382"/>
      <c r="G545" s="384"/>
      <c r="H545" s="385"/>
      <c r="I545" s="386"/>
      <c r="J545" s="430"/>
      <c r="K545" s="388"/>
    </row>
    <row r="546" spans="1:11" s="383" customFormat="1" ht="12.75" customHeight="1" x14ac:dyDescent="0.2">
      <c r="A546" s="378"/>
      <c r="B546" s="390"/>
      <c r="C546" s="431"/>
      <c r="D546" s="381"/>
      <c r="E546" s="382"/>
      <c r="G546" s="384"/>
      <c r="H546" s="385"/>
      <c r="I546" s="386"/>
      <c r="J546" s="430"/>
      <c r="K546" s="388"/>
    </row>
    <row r="547" spans="1:11" s="383" customFormat="1" ht="12.75" customHeight="1" x14ac:dyDescent="0.2">
      <c r="A547" s="378"/>
      <c r="B547" s="390"/>
      <c r="C547" s="431"/>
      <c r="D547" s="381"/>
      <c r="E547" s="382"/>
      <c r="G547" s="384"/>
      <c r="H547" s="385"/>
      <c r="I547" s="386"/>
      <c r="J547" s="430"/>
      <c r="K547" s="388"/>
    </row>
    <row r="548" spans="1:11" s="383" customFormat="1" ht="12.75" customHeight="1" x14ac:dyDescent="0.2">
      <c r="A548" s="378"/>
      <c r="B548" s="390"/>
      <c r="C548" s="431"/>
      <c r="D548" s="381"/>
      <c r="E548" s="382"/>
      <c r="G548" s="384"/>
      <c r="H548" s="385"/>
      <c r="I548" s="386"/>
      <c r="J548" s="430"/>
      <c r="K548" s="388"/>
    </row>
    <row r="549" spans="1:11" s="383" customFormat="1" ht="12.75" customHeight="1" x14ac:dyDescent="0.2">
      <c r="A549" s="378"/>
      <c r="B549" s="390"/>
      <c r="C549" s="431"/>
      <c r="D549" s="381"/>
      <c r="E549" s="382"/>
      <c r="G549" s="384"/>
      <c r="H549" s="385"/>
      <c r="I549" s="386"/>
      <c r="J549" s="430"/>
      <c r="K549" s="388"/>
    </row>
    <row r="550" spans="1:11" s="383" customFormat="1" ht="12.75" customHeight="1" x14ac:dyDescent="0.2">
      <c r="A550" s="378"/>
      <c r="B550" s="390"/>
      <c r="C550" s="431"/>
      <c r="D550" s="381"/>
      <c r="E550" s="382"/>
      <c r="G550" s="384"/>
      <c r="H550" s="385"/>
      <c r="I550" s="386"/>
      <c r="J550" s="430"/>
      <c r="K550" s="388"/>
    </row>
    <row r="551" spans="1:11" s="383" customFormat="1" ht="12.75" customHeight="1" x14ac:dyDescent="0.2">
      <c r="A551" s="378"/>
      <c r="B551" s="390"/>
      <c r="C551" s="431"/>
      <c r="D551" s="381"/>
      <c r="E551" s="382"/>
      <c r="G551" s="384"/>
      <c r="H551" s="385"/>
      <c r="I551" s="386"/>
      <c r="J551" s="430"/>
      <c r="K551" s="388"/>
    </row>
    <row r="552" spans="1:11" s="383" customFormat="1" ht="12.75" customHeight="1" x14ac:dyDescent="0.2">
      <c r="A552" s="378"/>
      <c r="B552" s="390"/>
      <c r="C552" s="431"/>
      <c r="D552" s="381"/>
      <c r="E552" s="382"/>
      <c r="G552" s="384"/>
      <c r="H552" s="385"/>
      <c r="I552" s="386"/>
      <c r="J552" s="430"/>
      <c r="K552" s="388"/>
    </row>
    <row r="553" spans="1:11" s="383" customFormat="1" ht="12.75" customHeight="1" x14ac:dyDescent="0.2">
      <c r="A553" s="378"/>
      <c r="B553" s="390"/>
      <c r="C553" s="431"/>
      <c r="D553" s="381"/>
      <c r="E553" s="382"/>
      <c r="G553" s="384"/>
      <c r="H553" s="385"/>
      <c r="I553" s="386"/>
      <c r="J553" s="430"/>
      <c r="K553" s="388"/>
    </row>
    <row r="554" spans="1:11" s="383" customFormat="1" ht="12.75" customHeight="1" x14ac:dyDescent="0.2">
      <c r="A554" s="378"/>
      <c r="B554" s="390"/>
      <c r="C554" s="431"/>
      <c r="D554" s="381"/>
      <c r="E554" s="382"/>
      <c r="G554" s="384"/>
      <c r="H554" s="385"/>
      <c r="I554" s="386"/>
      <c r="J554" s="430"/>
      <c r="K554" s="388"/>
    </row>
    <row r="555" spans="1:11" s="383" customFormat="1" ht="12.75" customHeight="1" x14ac:dyDescent="0.2">
      <c r="A555" s="378"/>
      <c r="B555" s="390"/>
      <c r="C555" s="431"/>
      <c r="D555" s="381"/>
      <c r="E555" s="382"/>
      <c r="G555" s="384"/>
      <c r="H555" s="385"/>
      <c r="I555" s="386"/>
      <c r="J555" s="430"/>
      <c r="K555" s="388"/>
    </row>
    <row r="556" spans="1:11" s="383" customFormat="1" ht="12.75" customHeight="1" x14ac:dyDescent="0.2">
      <c r="A556" s="378"/>
      <c r="B556" s="390"/>
      <c r="C556" s="431"/>
      <c r="D556" s="381"/>
      <c r="E556" s="382"/>
      <c r="G556" s="384"/>
      <c r="H556" s="385"/>
      <c r="I556" s="386"/>
      <c r="J556" s="430"/>
      <c r="K556" s="388"/>
    </row>
    <row r="557" spans="1:11" s="383" customFormat="1" ht="12.75" customHeight="1" x14ac:dyDescent="0.2">
      <c r="A557" s="378"/>
      <c r="B557" s="390"/>
      <c r="C557" s="431"/>
      <c r="D557" s="381"/>
      <c r="E557" s="382"/>
      <c r="G557" s="384"/>
      <c r="H557" s="385"/>
      <c r="I557" s="386"/>
      <c r="J557" s="430"/>
      <c r="K557" s="388"/>
    </row>
    <row r="558" spans="1:11" s="383" customFormat="1" ht="12.75" customHeight="1" x14ac:dyDescent="0.2">
      <c r="A558" s="378"/>
      <c r="B558" s="390"/>
      <c r="C558" s="431"/>
      <c r="D558" s="381"/>
      <c r="E558" s="382"/>
      <c r="G558" s="384"/>
      <c r="H558" s="385"/>
      <c r="I558" s="386"/>
      <c r="J558" s="430"/>
      <c r="K558" s="388"/>
    </row>
    <row r="559" spans="1:11" s="383" customFormat="1" ht="12.75" customHeight="1" x14ac:dyDescent="0.2">
      <c r="A559" s="378"/>
      <c r="B559" s="390"/>
      <c r="C559" s="431"/>
      <c r="D559" s="381"/>
      <c r="E559" s="382"/>
      <c r="G559" s="384"/>
      <c r="H559" s="385"/>
      <c r="I559" s="386"/>
      <c r="J559" s="430"/>
      <c r="K559" s="388"/>
    </row>
    <row r="560" spans="1:11" ht="12.75" customHeight="1" x14ac:dyDescent="0.2">
      <c r="A560" s="187"/>
      <c r="B560" s="219"/>
      <c r="C560" s="188"/>
      <c r="D560" s="190"/>
      <c r="E560" s="186"/>
      <c r="G560" s="178"/>
      <c r="H560" s="312"/>
      <c r="I560" s="302"/>
      <c r="J560" s="191"/>
      <c r="K560" s="236"/>
    </row>
    <row r="561" spans="1:11" ht="12.75" customHeight="1" x14ac:dyDescent="0.2">
      <c r="A561" s="187"/>
      <c r="B561" s="219"/>
      <c r="C561" s="599" t="s">
        <v>218</v>
      </c>
      <c r="D561" s="600"/>
      <c r="E561" s="229">
        <f>$E$8</f>
        <v>7.1</v>
      </c>
      <c r="G561" s="66"/>
      <c r="H561" s="303"/>
      <c r="I561" s="302"/>
      <c r="J561" s="191"/>
      <c r="K561" s="236"/>
    </row>
    <row r="562" spans="1:11" ht="12.75" customHeight="1" x14ac:dyDescent="0.2">
      <c r="A562" s="187"/>
      <c r="B562" s="219"/>
      <c r="C562" s="183" t="s">
        <v>14</v>
      </c>
      <c r="D562" s="206"/>
      <c r="E562" s="206"/>
      <c r="F562" s="206"/>
      <c r="G562" s="66"/>
      <c r="H562" s="303"/>
      <c r="I562" s="302"/>
      <c r="J562" s="191"/>
      <c r="K562" s="236"/>
    </row>
    <row r="563" spans="1:11" ht="12.75" customHeight="1" x14ac:dyDescent="0.2">
      <c r="A563" s="187"/>
      <c r="B563" s="219"/>
      <c r="C563" s="188"/>
      <c r="D563" s="190"/>
      <c r="E563" s="186"/>
      <c r="G563" s="178"/>
      <c r="H563" s="303"/>
      <c r="I563" s="302"/>
      <c r="J563" s="191"/>
      <c r="K563" s="236"/>
    </row>
    <row r="564" spans="1:11" ht="12.75" customHeight="1" x14ac:dyDescent="0.2">
      <c r="A564" s="187"/>
      <c r="B564" s="219"/>
      <c r="C564" s="188"/>
      <c r="D564" s="190"/>
      <c r="E564" s="186"/>
      <c r="G564" s="178"/>
      <c r="H564" s="303"/>
      <c r="I564" s="302"/>
      <c r="J564" s="191"/>
      <c r="K564" s="236"/>
    </row>
    <row r="565" spans="1:11" s="203" customFormat="1" ht="12.75" customHeight="1" x14ac:dyDescent="0.2">
      <c r="A565" s="198"/>
      <c r="B565" s="199"/>
      <c r="C565" s="208" t="s">
        <v>247</v>
      </c>
      <c r="D565" s="200"/>
      <c r="E565" s="200"/>
      <c r="F565" s="200"/>
      <c r="G565" s="200"/>
      <c r="H565" s="305"/>
      <c r="I565" s="310"/>
      <c r="J565" s="230" t="s">
        <v>155</v>
      </c>
      <c r="K565" s="237">
        <f>SUM(K189:K564)</f>
        <v>0</v>
      </c>
    </row>
  </sheetData>
  <mergeCells count="22">
    <mergeCell ref="C561:D561"/>
    <mergeCell ref="C284:G284"/>
    <mergeCell ref="C286:G286"/>
    <mergeCell ref="C290:F290"/>
    <mergeCell ref="C292:G292"/>
    <mergeCell ref="C382:G382"/>
    <mergeCell ref="C498:G498"/>
    <mergeCell ref="C280:G280"/>
    <mergeCell ref="C282:G282"/>
    <mergeCell ref="C250:G250"/>
    <mergeCell ref="D13:G13"/>
    <mergeCell ref="C18:G18"/>
    <mergeCell ref="C80:G80"/>
    <mergeCell ref="C132:G132"/>
    <mergeCell ref="C138:G138"/>
    <mergeCell ref="C160:G162"/>
    <mergeCell ref="C166:G172"/>
    <mergeCell ref="A1:K4"/>
    <mergeCell ref="A5:A6"/>
    <mergeCell ref="C5:G6"/>
    <mergeCell ref="H5:H6"/>
    <mergeCell ref="I5:I6"/>
  </mergeCells>
  <pageMargins left="0.70866141732283472" right="0.70866141732283472" top="0.74803149606299213" bottom="0.74803149606299213" header="0.31496062992125984" footer="0.31496062992125984"/>
  <pageSetup paperSize="9" scale="66" orientation="portrait" r:id="rId1"/>
  <headerFooter>
    <oddFooter>&amp;C&amp;G&amp;P&amp;R&amp;8&amp;Y&amp;D</oddFooter>
  </headerFooter>
  <rowBreaks count="6" manualBreakCount="6">
    <brk id="73" max="10" man="1"/>
    <brk id="155" max="10" man="1"/>
    <brk id="246" max="10" man="1"/>
    <brk id="317" max="10" man="1"/>
    <brk id="400" max="10" man="1"/>
    <brk id="483" max="10"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view="pageBreakPreview" zoomScaleNormal="100" zoomScaleSheetLayoutView="100" workbookViewId="0">
      <selection sqref="A1:K4"/>
    </sheetView>
  </sheetViews>
  <sheetFormatPr defaultColWidth="9.140625" defaultRowHeight="12.75" customHeight="1" x14ac:dyDescent="0.2"/>
  <cols>
    <col min="1" max="1" width="6.7109375" style="211" customWidth="1"/>
    <col min="2" max="2" width="9.7109375" style="1" customWidth="1"/>
    <col min="3" max="6" width="3.7109375" style="168" customWidth="1"/>
    <col min="7" max="7" width="34.85546875" style="168" customWidth="1"/>
    <col min="8" max="8" width="6.7109375" style="1" customWidth="1"/>
    <col min="9" max="9" width="7.7109375" style="1" bestFit="1" customWidth="1"/>
    <col min="10" max="10" width="9.7109375" style="215" customWidth="1"/>
    <col min="11" max="11" width="12.7109375" style="238" customWidth="1"/>
    <col min="12" max="12" width="0" style="168" hidden="1" customWidth="1"/>
    <col min="13" max="16384" width="9.140625" style="168"/>
  </cols>
  <sheetData>
    <row r="1" spans="1:11" ht="12.75" customHeight="1" x14ac:dyDescent="0.2">
      <c r="A1" s="478" t="s">
        <v>343</v>
      </c>
      <c r="B1" s="478"/>
      <c r="C1" s="478"/>
      <c r="D1" s="478"/>
      <c r="E1" s="478"/>
      <c r="F1" s="478"/>
      <c r="G1" s="478"/>
      <c r="H1" s="478"/>
      <c r="I1" s="478"/>
      <c r="J1" s="478"/>
      <c r="K1" s="478"/>
    </row>
    <row r="2" spans="1:11" ht="12.75" customHeight="1" x14ac:dyDescent="0.2">
      <c r="A2" s="478"/>
      <c r="B2" s="478"/>
      <c r="C2" s="478"/>
      <c r="D2" s="478"/>
      <c r="E2" s="478"/>
      <c r="F2" s="478"/>
      <c r="G2" s="478"/>
      <c r="H2" s="478"/>
      <c r="I2" s="478"/>
      <c r="J2" s="478"/>
      <c r="K2" s="478"/>
    </row>
    <row r="3" spans="1:11" ht="12.75" customHeight="1" x14ac:dyDescent="0.2">
      <c r="A3" s="478"/>
      <c r="B3" s="478"/>
      <c r="C3" s="478"/>
      <c r="D3" s="478"/>
      <c r="E3" s="478"/>
      <c r="F3" s="478"/>
      <c r="G3" s="478"/>
      <c r="H3" s="478"/>
      <c r="I3" s="478"/>
      <c r="J3" s="478"/>
      <c r="K3" s="478"/>
    </row>
    <row r="4" spans="1:11" ht="12.75" customHeight="1" x14ac:dyDescent="0.2">
      <c r="A4" s="481"/>
      <c r="B4" s="481"/>
      <c r="C4" s="481"/>
      <c r="D4" s="481"/>
      <c r="E4" s="481"/>
      <c r="F4" s="481"/>
      <c r="G4" s="481"/>
      <c r="H4" s="481"/>
      <c r="I4" s="481"/>
      <c r="J4" s="481"/>
      <c r="K4" s="481"/>
    </row>
    <row r="5" spans="1:11" s="171" customFormat="1" ht="12.75" customHeight="1" x14ac:dyDescent="0.2">
      <c r="A5" s="528" t="s">
        <v>39</v>
      </c>
      <c r="B5" s="169" t="s">
        <v>40</v>
      </c>
      <c r="C5" s="540" t="s">
        <v>6</v>
      </c>
      <c r="D5" s="541"/>
      <c r="E5" s="541"/>
      <c r="F5" s="541"/>
      <c r="G5" s="542"/>
      <c r="H5" s="528" t="s">
        <v>41</v>
      </c>
      <c r="I5" s="528" t="s">
        <v>42</v>
      </c>
      <c r="J5" s="216" t="s">
        <v>215</v>
      </c>
      <c r="K5" s="234" t="s">
        <v>216</v>
      </c>
    </row>
    <row r="6" spans="1:11" s="171" customFormat="1" ht="12.75" customHeight="1" x14ac:dyDescent="0.2">
      <c r="A6" s="529"/>
      <c r="B6" s="172" t="s">
        <v>47</v>
      </c>
      <c r="C6" s="543"/>
      <c r="D6" s="544"/>
      <c r="E6" s="544"/>
      <c r="F6" s="544"/>
      <c r="G6" s="545"/>
      <c r="H6" s="529"/>
      <c r="I6" s="529"/>
      <c r="J6" s="217" t="s">
        <v>217</v>
      </c>
      <c r="K6" s="235" t="s">
        <v>217</v>
      </c>
    </row>
    <row r="7" spans="1:11" ht="12.75" customHeight="1" x14ac:dyDescent="0.2">
      <c r="A7" s="218"/>
      <c r="B7" s="219"/>
      <c r="C7" s="176"/>
      <c r="D7" s="177"/>
      <c r="E7" s="177"/>
      <c r="F7" s="177"/>
      <c r="G7" s="178"/>
      <c r="H7" s="175"/>
      <c r="I7" s="175"/>
      <c r="J7" s="191"/>
      <c r="K7" s="236"/>
    </row>
    <row r="8" spans="1:11" ht="12.75" customHeight="1" x14ac:dyDescent="0.2">
      <c r="A8" s="61"/>
      <c r="B8" s="219"/>
      <c r="C8" s="180" t="s">
        <v>218</v>
      </c>
      <c r="D8" s="181"/>
      <c r="E8" s="182">
        <v>8</v>
      </c>
      <c r="G8" s="178"/>
      <c r="H8" s="175"/>
      <c r="I8" s="175"/>
      <c r="J8" s="191"/>
      <c r="K8" s="236"/>
    </row>
    <row r="9" spans="1:11" ht="12.75" customHeight="1" x14ac:dyDescent="0.2">
      <c r="A9" s="17"/>
      <c r="B9" s="219"/>
      <c r="C9" s="183" t="s">
        <v>344</v>
      </c>
      <c r="D9" s="181"/>
      <c r="E9" s="181"/>
      <c r="G9" s="178"/>
      <c r="H9" s="175"/>
      <c r="I9" s="175"/>
      <c r="J9" s="191"/>
      <c r="K9" s="236"/>
    </row>
    <row r="10" spans="1:11" ht="12.75" customHeight="1" x14ac:dyDescent="0.2">
      <c r="A10" s="17"/>
      <c r="B10" s="219"/>
      <c r="C10" s="220"/>
      <c r="D10" s="189"/>
      <c r="E10" s="189"/>
      <c r="G10" s="178"/>
      <c r="H10" s="175"/>
      <c r="I10" s="175"/>
      <c r="J10" s="191"/>
      <c r="K10" s="236"/>
    </row>
    <row r="11" spans="1:11" ht="103.5" customHeight="1" x14ac:dyDescent="0.2">
      <c r="A11" s="187" t="str">
        <f>IF(ISBLANK(H11),"",($E$8&amp;"."&amp;+(COUNTA(H$7:H11))))</f>
        <v/>
      </c>
      <c r="B11" s="219"/>
      <c r="C11" s="557" t="s">
        <v>345</v>
      </c>
      <c r="D11" s="558"/>
      <c r="E11" s="558"/>
      <c r="F11" s="558"/>
      <c r="G11" s="559"/>
      <c r="H11" s="175"/>
      <c r="I11" s="175"/>
      <c r="J11" s="191"/>
      <c r="K11" s="236"/>
    </row>
    <row r="12" spans="1:11" ht="12.75" customHeight="1" x14ac:dyDescent="0.2">
      <c r="A12" s="187" t="str">
        <f>IF(ISBLANK(H12),"",($E$8&amp;"."&amp;+(COUNTA(H$7:H12))))</f>
        <v/>
      </c>
      <c r="B12" s="219"/>
      <c r="C12" s="185"/>
      <c r="D12" s="186"/>
      <c r="E12" s="186"/>
      <c r="G12" s="178"/>
      <c r="H12" s="175"/>
      <c r="I12" s="175"/>
      <c r="J12" s="191"/>
      <c r="K12" s="236"/>
    </row>
    <row r="13" spans="1:11" ht="12.75" customHeight="1" x14ac:dyDescent="0.2">
      <c r="A13" s="187" t="str">
        <f>IF(ISBLANK(H13),"",($E$8&amp;"."&amp;+(COUNTA(H$7:H13))))</f>
        <v/>
      </c>
      <c r="B13" s="219"/>
      <c r="C13" s="188" t="s">
        <v>250</v>
      </c>
      <c r="D13" s="298" t="s">
        <v>346</v>
      </c>
      <c r="E13" s="186"/>
      <c r="G13" s="178"/>
      <c r="H13" s="175"/>
      <c r="I13" s="175"/>
      <c r="J13" s="191"/>
      <c r="K13" s="236"/>
    </row>
    <row r="14" spans="1:11" ht="12.75" customHeight="1" x14ac:dyDescent="0.2">
      <c r="A14" s="187"/>
      <c r="B14" s="219"/>
      <c r="C14" s="188"/>
      <c r="D14" s="189"/>
      <c r="E14" s="186"/>
      <c r="G14" s="178"/>
      <c r="H14" s="175"/>
      <c r="I14" s="175"/>
      <c r="J14" s="191"/>
      <c r="K14" s="236"/>
    </row>
    <row r="15" spans="1:11" ht="12.75" customHeight="1" x14ac:dyDescent="0.2">
      <c r="A15" s="187" t="str">
        <f>IF(ISBLANK(H15),"",($E$8&amp;"."&amp;+(COUNTA(H$7:H15))))</f>
        <v/>
      </c>
      <c r="B15" s="219"/>
      <c r="C15" s="188"/>
      <c r="D15" s="39"/>
      <c r="E15" s="186"/>
      <c r="G15" s="178"/>
      <c r="H15" s="175"/>
      <c r="I15" s="175"/>
      <c r="J15" s="191"/>
      <c r="K15" s="236"/>
    </row>
    <row r="16" spans="1:11" ht="12.75" customHeight="1" x14ac:dyDescent="0.2">
      <c r="A16" s="187" t="str">
        <f>IF(ISBLANK(H16),"",($E$8&amp;"."&amp;+(COUNTA(H$7:H16))))</f>
        <v>8.1</v>
      </c>
      <c r="B16" s="219"/>
      <c r="C16" s="188"/>
      <c r="D16" s="190" t="s">
        <v>222</v>
      </c>
      <c r="E16" s="186" t="s">
        <v>223</v>
      </c>
      <c r="G16" s="178"/>
      <c r="H16" s="195" t="s">
        <v>228</v>
      </c>
      <c r="I16" s="175">
        <v>15</v>
      </c>
      <c r="J16" s="191"/>
      <c r="K16" s="236"/>
    </row>
    <row r="17" spans="1:11" ht="12.75" customHeight="1" x14ac:dyDescent="0.2">
      <c r="A17" s="187" t="str">
        <f>IF(ISBLANK(H17),"",($E$8&amp;"."&amp;+(COUNTA(H$7:H17))))</f>
        <v/>
      </c>
      <c r="B17" s="219"/>
      <c r="C17" s="188"/>
      <c r="D17" s="39"/>
      <c r="E17" s="186"/>
      <c r="G17" s="178"/>
      <c r="H17" s="195"/>
      <c r="I17" s="175"/>
      <c r="J17" s="191"/>
      <c r="K17" s="236"/>
    </row>
    <row r="18" spans="1:11" ht="12.75" customHeight="1" x14ac:dyDescent="0.2">
      <c r="A18" s="187" t="str">
        <f>IF(ISBLANK(H18),"",($E$8&amp;"."&amp;+(COUNTA(H$7:H18))))</f>
        <v>8.2</v>
      </c>
      <c r="B18" s="219"/>
      <c r="C18" s="188"/>
      <c r="D18" s="190" t="s">
        <v>225</v>
      </c>
      <c r="E18" s="186" t="s">
        <v>226</v>
      </c>
      <c r="G18" s="178"/>
      <c r="H18" s="195" t="str">
        <f>H16</f>
        <v>ea</v>
      </c>
      <c r="I18" s="175">
        <v>0</v>
      </c>
      <c r="J18" s="191"/>
      <c r="K18" s="236"/>
    </row>
    <row r="19" spans="1:11" ht="12.75" customHeight="1" x14ac:dyDescent="0.2">
      <c r="A19" s="187" t="str">
        <f>IF(ISBLANK(H19),"",($E$8&amp;"."&amp;+(COUNTA(H$7:H19))))</f>
        <v/>
      </c>
      <c r="B19" s="219"/>
      <c r="C19" s="185"/>
      <c r="D19" s="186"/>
      <c r="E19" s="186"/>
      <c r="G19" s="178"/>
      <c r="H19" s="175"/>
      <c r="I19" s="175"/>
      <c r="J19" s="191"/>
      <c r="K19" s="236"/>
    </row>
    <row r="20" spans="1:11" ht="12.75" customHeight="1" x14ac:dyDescent="0.2">
      <c r="A20" s="187" t="str">
        <f>IF(ISBLANK(H20),"",($E$8&amp;"."&amp;+(COUNTA(H$7:H20))))</f>
        <v/>
      </c>
      <c r="B20" s="219"/>
      <c r="C20" s="188" t="s">
        <v>347</v>
      </c>
      <c r="D20" s="298" t="s">
        <v>348</v>
      </c>
      <c r="E20" s="186"/>
      <c r="G20" s="178"/>
      <c r="H20" s="175"/>
      <c r="I20" s="175"/>
      <c r="J20" s="191"/>
      <c r="K20" s="236"/>
    </row>
    <row r="21" spans="1:11" ht="12.75" customHeight="1" x14ac:dyDescent="0.2">
      <c r="A21" s="187"/>
      <c r="B21" s="219"/>
      <c r="C21" s="188"/>
      <c r="D21" s="189"/>
      <c r="E21" s="186"/>
      <c r="G21" s="178"/>
      <c r="H21" s="175"/>
      <c r="I21" s="175"/>
      <c r="J21" s="191"/>
      <c r="K21" s="236"/>
    </row>
    <row r="22" spans="1:11" ht="12.75" customHeight="1" x14ac:dyDescent="0.2">
      <c r="A22" s="187" t="str">
        <f>IF(ISBLANK(H22),"",($E$8&amp;"."&amp;+(COUNTA(H$7:H22))))</f>
        <v/>
      </c>
      <c r="B22" s="219"/>
      <c r="C22" s="188"/>
      <c r="D22" s="39"/>
      <c r="E22" s="186"/>
      <c r="G22" s="178"/>
      <c r="H22" s="175"/>
      <c r="I22" s="175"/>
      <c r="J22" s="191"/>
      <c r="K22" s="236"/>
    </row>
    <row r="23" spans="1:11" ht="12.75" customHeight="1" x14ac:dyDescent="0.2">
      <c r="A23" s="187" t="str">
        <f>IF(ISBLANK(H23),"",($E$8&amp;"."&amp;+(COUNTA(H$7:H23))))</f>
        <v>8.3</v>
      </c>
      <c r="B23" s="219"/>
      <c r="C23" s="188"/>
      <c r="D23" s="190" t="s">
        <v>222</v>
      </c>
      <c r="E23" s="186" t="s">
        <v>223</v>
      </c>
      <c r="G23" s="178"/>
      <c r="H23" s="195" t="s">
        <v>228</v>
      </c>
      <c r="I23" s="175">
        <v>2</v>
      </c>
      <c r="J23" s="191"/>
      <c r="K23" s="236"/>
    </row>
    <row r="24" spans="1:11" ht="12.75" customHeight="1" x14ac:dyDescent="0.2">
      <c r="A24" s="187" t="str">
        <f>IF(ISBLANK(H24),"",($E$8&amp;"."&amp;+(COUNTA(H$7:H24))))</f>
        <v/>
      </c>
      <c r="B24" s="219"/>
      <c r="C24" s="188"/>
      <c r="D24" s="39"/>
      <c r="E24" s="186"/>
      <c r="G24" s="178"/>
      <c r="H24" s="195"/>
      <c r="I24" s="175"/>
      <c r="J24" s="191"/>
      <c r="K24" s="236"/>
    </row>
    <row r="25" spans="1:11" ht="12.75" customHeight="1" x14ac:dyDescent="0.2">
      <c r="A25" s="187" t="str">
        <f>IF(ISBLANK(H25),"",($E$8&amp;"."&amp;+(COUNTA(H$7:H25))))</f>
        <v>8.4</v>
      </c>
      <c r="B25" s="219"/>
      <c r="C25" s="188"/>
      <c r="D25" s="190" t="s">
        <v>225</v>
      </c>
      <c r="E25" s="186" t="s">
        <v>226</v>
      </c>
      <c r="G25" s="178"/>
      <c r="H25" s="195" t="str">
        <f>H23</f>
        <v>ea</v>
      </c>
      <c r="I25" s="175">
        <v>0</v>
      </c>
      <c r="J25" s="191"/>
      <c r="K25" s="236"/>
    </row>
    <row r="26" spans="1:11" ht="12.75" customHeight="1" x14ac:dyDescent="0.2">
      <c r="A26" s="187" t="str">
        <f>IF(ISBLANK(H26),"",($E$8&amp;"."&amp;+(COUNTA(H$7:H26))))</f>
        <v/>
      </c>
      <c r="B26" s="219"/>
      <c r="C26" s="188"/>
      <c r="D26" s="39"/>
      <c r="E26" s="186"/>
      <c r="G26" s="178"/>
      <c r="H26" s="195"/>
      <c r="I26" s="175"/>
      <c r="J26" s="191"/>
      <c r="K26" s="236"/>
    </row>
    <row r="27" spans="1:11" ht="12.75" customHeight="1" x14ac:dyDescent="0.2">
      <c r="A27" s="187" t="str">
        <f>IF(ISBLANK(H27),"",($E$8&amp;"."&amp;+(COUNTA(H$7:H27))))</f>
        <v/>
      </c>
      <c r="B27" s="219"/>
      <c r="C27" s="188" t="s">
        <v>349</v>
      </c>
      <c r="D27" s="298" t="s">
        <v>350</v>
      </c>
      <c r="E27" s="186"/>
      <c r="F27" s="184"/>
      <c r="G27" s="205"/>
      <c r="H27" s="175"/>
      <c r="I27" s="175"/>
      <c r="J27" s="191"/>
      <c r="K27" s="236"/>
    </row>
    <row r="28" spans="1:11" ht="12.75" customHeight="1" x14ac:dyDescent="0.2">
      <c r="A28" s="187" t="str">
        <f>IF(ISBLANK(H28),"",($E$8&amp;"."&amp;+(COUNTA(H$7:H28))))</f>
        <v/>
      </c>
      <c r="B28" s="219"/>
      <c r="C28" s="278"/>
      <c r="D28" s="189"/>
      <c r="E28" s="186"/>
      <c r="F28" s="196"/>
      <c r="G28" s="196"/>
      <c r="H28" s="175"/>
      <c r="I28" s="175"/>
      <c r="J28" s="191"/>
      <c r="K28" s="236"/>
    </row>
    <row r="29" spans="1:11" ht="12.75" customHeight="1" x14ac:dyDescent="0.2">
      <c r="A29" s="187" t="str">
        <f>IF(ISBLANK(H29),"",($E$8&amp;"."&amp;+(COUNTA(H$7:H29))))</f>
        <v/>
      </c>
      <c r="B29" s="219"/>
      <c r="C29" s="196"/>
      <c r="D29" s="39"/>
      <c r="E29" s="186"/>
      <c r="F29" s="196"/>
      <c r="G29" s="196"/>
      <c r="H29" s="175"/>
      <c r="I29" s="175"/>
      <c r="J29" s="191"/>
      <c r="K29" s="236"/>
    </row>
    <row r="30" spans="1:11" ht="12.75" customHeight="1" x14ac:dyDescent="0.2">
      <c r="A30" s="187" t="str">
        <f>IF(ISBLANK(H30),"",($E$8&amp;"."&amp;+(COUNTA(H$7:H30))))</f>
        <v>8.5</v>
      </c>
      <c r="B30" s="219"/>
      <c r="C30" s="197"/>
      <c r="D30" s="190" t="s">
        <v>222</v>
      </c>
      <c r="E30" s="186" t="s">
        <v>223</v>
      </c>
      <c r="F30" s="196"/>
      <c r="G30" s="221"/>
      <c r="H30" s="175" t="s">
        <v>228</v>
      </c>
      <c r="I30" s="175">
        <v>3</v>
      </c>
      <c r="J30" s="191"/>
      <c r="K30" s="236">
        <f>I30*J30</f>
        <v>0</v>
      </c>
    </row>
    <row r="31" spans="1:11" ht="12.75" customHeight="1" x14ac:dyDescent="0.2">
      <c r="A31" s="187" t="str">
        <f>IF(ISBLANK(H31),"",($E$8&amp;"."&amp;+(COUNTA(H$7:H31))))</f>
        <v/>
      </c>
      <c r="B31" s="219"/>
      <c r="C31" s="196"/>
      <c r="D31" s="39"/>
      <c r="E31" s="186"/>
      <c r="F31" s="196"/>
      <c r="G31" s="196"/>
      <c r="H31" s="175"/>
      <c r="I31" s="175"/>
      <c r="J31" s="191"/>
      <c r="K31" s="236"/>
    </row>
    <row r="32" spans="1:11" ht="12.75" customHeight="1" x14ac:dyDescent="0.2">
      <c r="A32" s="187" t="str">
        <f>IF(ISBLANK(H32),"",($E$8&amp;"."&amp;+(COUNTA(H$7:H32))))</f>
        <v>8.6</v>
      </c>
      <c r="B32" s="219"/>
      <c r="C32" s="197"/>
      <c r="D32" s="190" t="s">
        <v>225</v>
      </c>
      <c r="E32" s="186" t="s">
        <v>226</v>
      </c>
      <c r="F32" s="196"/>
      <c r="G32" s="221"/>
      <c r="H32" s="175" t="str">
        <f>H30</f>
        <v>ea</v>
      </c>
      <c r="I32" s="175">
        <v>0</v>
      </c>
      <c r="J32" s="191"/>
      <c r="K32" s="236">
        <f>I32*J32</f>
        <v>0</v>
      </c>
    </row>
    <row r="33" spans="1:11" ht="12.75" customHeight="1" x14ac:dyDescent="0.2">
      <c r="A33" s="187" t="str">
        <f>IF(ISBLANK(H33),"",($E$8&amp;"."&amp;+(COUNTA(H$7:H33))))</f>
        <v/>
      </c>
      <c r="B33" s="219"/>
      <c r="C33" s="188"/>
      <c r="D33" s="190"/>
      <c r="E33" s="186"/>
      <c r="G33" s="178"/>
      <c r="H33" s="195"/>
      <c r="I33" s="175"/>
      <c r="J33" s="279"/>
      <c r="K33" s="236"/>
    </row>
    <row r="34" spans="1:11" ht="12.75" customHeight="1" x14ac:dyDescent="0.2">
      <c r="A34" s="187" t="str">
        <f>IF(ISBLANK(H34),"",($E$8&amp;"."&amp;+(COUNTA(H$7:H34))))</f>
        <v/>
      </c>
      <c r="B34" s="219"/>
      <c r="C34" s="188" t="s">
        <v>351</v>
      </c>
      <c r="D34" s="298" t="s">
        <v>352</v>
      </c>
      <c r="E34" s="186"/>
      <c r="F34" s="184"/>
      <c r="G34" s="205"/>
      <c r="H34" s="280"/>
      <c r="I34" s="175"/>
      <c r="J34" s="279"/>
      <c r="K34" s="236"/>
    </row>
    <row r="35" spans="1:11" ht="12.75" customHeight="1" x14ac:dyDescent="0.2">
      <c r="A35" s="187" t="str">
        <f>IF(ISBLANK(H35),"",($E$8&amp;"."&amp;+(COUNTA(H$7:H35))))</f>
        <v/>
      </c>
      <c r="B35" s="219"/>
      <c r="C35" s="281"/>
      <c r="D35" s="282"/>
      <c r="E35" s="224"/>
      <c r="F35" s="281"/>
      <c r="G35" s="281"/>
      <c r="H35" s="280"/>
      <c r="I35" s="175"/>
      <c r="J35" s="279"/>
      <c r="K35" s="236"/>
    </row>
    <row r="36" spans="1:11" ht="12.75" customHeight="1" x14ac:dyDescent="0.2">
      <c r="A36" s="187" t="str">
        <f>IF(ISBLANK(H36),"",($E$8&amp;"."&amp;+(COUNTA(H$7:H36))))</f>
        <v>8.7</v>
      </c>
      <c r="B36" s="219"/>
      <c r="C36" s="283"/>
      <c r="D36" s="190" t="s">
        <v>222</v>
      </c>
      <c r="E36" s="186" t="s">
        <v>223</v>
      </c>
      <c r="F36" s="196"/>
      <c r="G36" s="221"/>
      <c r="H36" s="175" t="s">
        <v>235</v>
      </c>
      <c r="I36" s="175">
        <v>1</v>
      </c>
      <c r="J36" s="279"/>
      <c r="K36" s="236">
        <f>I36*J36</f>
        <v>0</v>
      </c>
    </row>
    <row r="37" spans="1:11" ht="12.75" customHeight="1" x14ac:dyDescent="0.2">
      <c r="A37" s="187" t="str">
        <f>IF(ISBLANK(H37),"",($E$8&amp;"."&amp;+(COUNTA(H$7:H37))))</f>
        <v/>
      </c>
      <c r="B37" s="219"/>
      <c r="C37" s="281"/>
      <c r="D37" s="39"/>
      <c r="E37" s="186"/>
      <c r="F37" s="196"/>
      <c r="G37" s="196"/>
      <c r="H37" s="175"/>
      <c r="I37" s="175"/>
      <c r="J37" s="279"/>
      <c r="K37" s="236"/>
    </row>
    <row r="38" spans="1:11" ht="12.75" customHeight="1" x14ac:dyDescent="0.2">
      <c r="A38" s="187" t="str">
        <f>IF(ISBLANK(H38),"",($E$8&amp;"."&amp;+(COUNTA(H$7:H38))))</f>
        <v>8.8</v>
      </c>
      <c r="B38" s="219"/>
      <c r="C38" s="283"/>
      <c r="D38" s="190" t="s">
        <v>225</v>
      </c>
      <c r="E38" s="186" t="s">
        <v>226</v>
      </c>
      <c r="F38" s="196"/>
      <c r="G38" s="221"/>
      <c r="H38" s="175" t="s">
        <v>235</v>
      </c>
      <c r="I38" s="175">
        <f>I36</f>
        <v>1</v>
      </c>
      <c r="J38" s="279"/>
      <c r="K38" s="236">
        <f>I38*J38</f>
        <v>0</v>
      </c>
    </row>
    <row r="39" spans="1:11" ht="12.75" customHeight="1" x14ac:dyDescent="0.2">
      <c r="A39" s="187"/>
      <c r="B39" s="219"/>
      <c r="C39" s="197"/>
      <c r="D39" s="190"/>
      <c r="E39" s="186"/>
      <c r="F39" s="196"/>
      <c r="G39" s="221"/>
      <c r="H39" s="175"/>
      <c r="I39" s="175"/>
      <c r="J39" s="191"/>
      <c r="K39" s="236"/>
    </row>
    <row r="40" spans="1:11" ht="12.75" customHeight="1" x14ac:dyDescent="0.2">
      <c r="A40" s="187"/>
      <c r="B40" s="219"/>
      <c r="C40" s="183"/>
      <c r="D40" s="190"/>
      <c r="E40" s="186"/>
      <c r="G40" s="178"/>
      <c r="H40" s="195"/>
      <c r="I40" s="175"/>
      <c r="J40" s="191"/>
      <c r="K40" s="236"/>
    </row>
    <row r="41" spans="1:11" ht="12.75" customHeight="1" x14ac:dyDescent="0.2">
      <c r="A41" s="187"/>
      <c r="B41" s="219"/>
      <c r="C41" s="188"/>
      <c r="D41" s="190"/>
      <c r="E41" s="186"/>
      <c r="G41" s="178"/>
      <c r="H41" s="195"/>
      <c r="I41" s="175"/>
      <c r="J41" s="191"/>
      <c r="K41" s="236"/>
    </row>
    <row r="42" spans="1:11" ht="12.75" customHeight="1" x14ac:dyDescent="0.2">
      <c r="A42" s="187"/>
      <c r="B42" s="219"/>
      <c r="C42" s="185"/>
      <c r="D42" s="190"/>
      <c r="E42" s="186"/>
      <c r="G42" s="178"/>
      <c r="H42" s="195"/>
      <c r="I42" s="175"/>
      <c r="J42" s="191"/>
      <c r="K42" s="236"/>
    </row>
    <row r="43" spans="1:11" ht="12.75" customHeight="1" x14ac:dyDescent="0.2">
      <c r="A43" s="187"/>
      <c r="B43" s="219"/>
      <c r="C43" s="185"/>
      <c r="D43" s="190"/>
      <c r="E43" s="186"/>
      <c r="G43" s="178"/>
      <c r="H43" s="195"/>
      <c r="I43" s="175"/>
      <c r="J43" s="191"/>
      <c r="K43" s="236"/>
    </row>
    <row r="44" spans="1:11" ht="12.75" customHeight="1" x14ac:dyDescent="0.2">
      <c r="A44" s="187"/>
      <c r="B44" s="219"/>
      <c r="C44" s="185"/>
      <c r="D44" s="190"/>
      <c r="E44" s="186"/>
      <c r="G44" s="178"/>
      <c r="H44" s="195"/>
      <c r="I44" s="175"/>
      <c r="J44" s="191"/>
      <c r="K44" s="236"/>
    </row>
    <row r="45" spans="1:11" ht="12.75" customHeight="1" x14ac:dyDescent="0.2">
      <c r="A45" s="187"/>
      <c r="B45" s="219"/>
      <c r="C45" s="185"/>
      <c r="D45" s="190"/>
      <c r="E45" s="186"/>
      <c r="G45" s="178"/>
      <c r="H45" s="195"/>
      <c r="I45" s="175"/>
      <c r="J45" s="191"/>
      <c r="K45" s="236"/>
    </row>
    <row r="46" spans="1:11" ht="12.75" customHeight="1" x14ac:dyDescent="0.2">
      <c r="A46" s="187"/>
      <c r="B46" s="219"/>
      <c r="C46" s="188"/>
      <c r="D46" s="189"/>
      <c r="E46" s="186"/>
      <c r="G46" s="178"/>
      <c r="H46" s="195"/>
      <c r="I46" s="175"/>
      <c r="J46" s="191"/>
      <c r="K46" s="236"/>
    </row>
    <row r="47" spans="1:11" ht="12.75" customHeight="1" x14ac:dyDescent="0.2">
      <c r="A47" s="187"/>
      <c r="B47" s="219"/>
      <c r="C47" s="188"/>
      <c r="D47" s="39"/>
      <c r="E47" s="186"/>
      <c r="G47" s="178"/>
      <c r="H47" s="195"/>
      <c r="I47" s="175"/>
      <c r="J47" s="191"/>
      <c r="K47" s="236"/>
    </row>
    <row r="48" spans="1:11" ht="12.75" customHeight="1" x14ac:dyDescent="0.2">
      <c r="A48" s="187"/>
      <c r="B48" s="219"/>
      <c r="C48" s="188"/>
      <c r="D48" s="190"/>
      <c r="E48" s="186"/>
      <c r="G48" s="178"/>
      <c r="H48" s="195"/>
      <c r="I48" s="175"/>
      <c r="J48" s="191"/>
      <c r="K48" s="236"/>
    </row>
    <row r="49" spans="1:11" ht="12.75" customHeight="1" x14ac:dyDescent="0.2">
      <c r="A49" s="187"/>
      <c r="B49" s="219"/>
      <c r="C49" s="188"/>
      <c r="D49" s="39"/>
      <c r="E49" s="186"/>
      <c r="G49" s="178"/>
      <c r="H49" s="195"/>
      <c r="I49" s="175"/>
      <c r="J49" s="191"/>
      <c r="K49" s="236"/>
    </row>
    <row r="50" spans="1:11" ht="12.75" customHeight="1" x14ac:dyDescent="0.2">
      <c r="A50" s="187"/>
      <c r="B50" s="219"/>
      <c r="C50" s="188"/>
      <c r="D50" s="190"/>
      <c r="E50" s="186"/>
      <c r="G50" s="178"/>
      <c r="H50" s="195"/>
      <c r="I50" s="175"/>
      <c r="J50" s="191"/>
      <c r="K50" s="236"/>
    </row>
    <row r="51" spans="1:11" ht="12.75" customHeight="1" x14ac:dyDescent="0.2">
      <c r="A51" s="187"/>
      <c r="B51" s="219"/>
      <c r="C51" s="197"/>
      <c r="D51" s="190"/>
      <c r="E51" s="186"/>
      <c r="F51" s="196"/>
      <c r="G51" s="221"/>
      <c r="H51" s="175"/>
      <c r="I51" s="175"/>
      <c r="J51" s="191"/>
      <c r="K51" s="236"/>
    </row>
    <row r="52" spans="1:11" ht="12.75" customHeight="1" x14ac:dyDescent="0.2">
      <c r="A52" s="187"/>
      <c r="B52" s="219"/>
      <c r="C52" s="188"/>
      <c r="D52" s="189"/>
      <c r="E52" s="186"/>
      <c r="G52" s="178"/>
      <c r="H52" s="195"/>
      <c r="I52" s="175"/>
      <c r="J52" s="191"/>
      <c r="K52" s="236"/>
    </row>
    <row r="53" spans="1:11" ht="12.75" customHeight="1" x14ac:dyDescent="0.2">
      <c r="A53" s="187"/>
      <c r="B53" s="219"/>
      <c r="C53" s="188"/>
      <c r="D53" s="39"/>
      <c r="E53" s="186"/>
      <c r="G53" s="178"/>
      <c r="H53" s="195"/>
      <c r="I53" s="175"/>
      <c r="J53" s="191"/>
      <c r="K53" s="236"/>
    </row>
    <row r="54" spans="1:11" ht="12.75" customHeight="1" x14ac:dyDescent="0.2">
      <c r="A54" s="187"/>
      <c r="B54" s="219"/>
      <c r="C54" s="188"/>
      <c r="D54" s="190"/>
      <c r="E54" s="186"/>
      <c r="G54" s="178"/>
      <c r="H54" s="195"/>
      <c r="I54" s="175"/>
      <c r="J54" s="191"/>
      <c r="K54" s="236"/>
    </row>
    <row r="55" spans="1:11" ht="12.75" customHeight="1" x14ac:dyDescent="0.2">
      <c r="A55" s="187"/>
      <c r="B55" s="219"/>
      <c r="C55" s="188"/>
      <c r="D55" s="39"/>
      <c r="E55" s="186"/>
      <c r="G55" s="178"/>
      <c r="H55" s="195"/>
      <c r="I55" s="175"/>
      <c r="J55" s="191"/>
      <c r="K55" s="236"/>
    </row>
    <row r="56" spans="1:11" ht="12.75" customHeight="1" x14ac:dyDescent="0.2">
      <c r="A56" s="187"/>
      <c r="B56" s="219"/>
      <c r="C56" s="188"/>
      <c r="D56" s="190"/>
      <c r="E56" s="186"/>
      <c r="G56" s="178"/>
      <c r="H56" s="195"/>
      <c r="I56" s="175"/>
      <c r="J56" s="191"/>
      <c r="K56" s="236"/>
    </row>
    <row r="57" spans="1:11" ht="12.75" customHeight="1" x14ac:dyDescent="0.2">
      <c r="A57" s="187"/>
      <c r="B57" s="219"/>
      <c r="C57" s="196"/>
      <c r="D57" s="39"/>
      <c r="E57" s="186"/>
      <c r="F57" s="196"/>
      <c r="G57" s="196"/>
      <c r="H57" s="175"/>
      <c r="I57" s="175"/>
      <c r="J57" s="191"/>
      <c r="K57" s="236"/>
    </row>
    <row r="58" spans="1:11" ht="12.75" customHeight="1" x14ac:dyDescent="0.2">
      <c r="A58" s="187"/>
      <c r="B58" s="219"/>
      <c r="C58" s="281"/>
      <c r="D58" s="282"/>
      <c r="E58" s="224"/>
      <c r="F58" s="281"/>
      <c r="G58" s="281"/>
      <c r="H58" s="280"/>
      <c r="I58" s="175"/>
      <c r="J58" s="279"/>
      <c r="K58" s="236"/>
    </row>
    <row r="59" spans="1:11" ht="12.75" customHeight="1" x14ac:dyDescent="0.2">
      <c r="A59" s="187"/>
      <c r="B59" s="219"/>
      <c r="C59" s="601" t="s">
        <v>218</v>
      </c>
      <c r="D59" s="602"/>
      <c r="E59" s="229">
        <f>$E$8</f>
        <v>8</v>
      </c>
      <c r="G59" s="66"/>
      <c r="H59" s="175"/>
      <c r="I59" s="175"/>
      <c r="J59" s="279"/>
      <c r="K59" s="236"/>
    </row>
    <row r="60" spans="1:11" ht="12.75" customHeight="1" x14ac:dyDescent="0.2">
      <c r="A60" s="187"/>
      <c r="B60" s="219"/>
      <c r="C60" s="183" t="s">
        <v>344</v>
      </c>
      <c r="D60" s="206"/>
      <c r="E60" s="206"/>
      <c r="F60" s="206"/>
      <c r="G60" s="66"/>
      <c r="H60" s="175"/>
      <c r="I60" s="175"/>
      <c r="J60" s="279"/>
      <c r="K60" s="236"/>
    </row>
    <row r="61" spans="1:11" ht="12.75" customHeight="1" x14ac:dyDescent="0.2">
      <c r="A61" s="187"/>
      <c r="B61" s="219"/>
      <c r="C61" s="283"/>
      <c r="D61" s="190"/>
      <c r="E61" s="186"/>
      <c r="F61" s="196"/>
      <c r="G61" s="221"/>
      <c r="H61" s="175"/>
      <c r="I61" s="175"/>
      <c r="J61" s="279"/>
      <c r="K61" s="236"/>
    </row>
    <row r="62" spans="1:11" s="203" customFormat="1" ht="12.75" customHeight="1" x14ac:dyDescent="0.2">
      <c r="A62" s="198"/>
      <c r="B62" s="199"/>
      <c r="C62" s="208" t="s">
        <v>247</v>
      </c>
      <c r="D62" s="200"/>
      <c r="E62" s="200"/>
      <c r="F62" s="200"/>
      <c r="G62" s="200"/>
      <c r="H62" s="199"/>
      <c r="I62" s="209"/>
      <c r="J62" s="230" t="s">
        <v>155</v>
      </c>
      <c r="K62" s="237">
        <f>SUM(K51:K61)</f>
        <v>0</v>
      </c>
    </row>
  </sheetData>
  <mergeCells count="7">
    <mergeCell ref="C11:G11"/>
    <mergeCell ref="C59:D59"/>
    <mergeCell ref="A1:K4"/>
    <mergeCell ref="A5:A6"/>
    <mergeCell ref="C5:G6"/>
    <mergeCell ref="H5:H6"/>
    <mergeCell ref="I5:I6"/>
  </mergeCells>
  <pageMargins left="0.70866141732283472" right="0.70866141732283472" top="0.74803149606299213" bottom="0.74803149606299213" header="0.31496062992125984" footer="0.31496062992125984"/>
  <pageSetup paperSize="9" scale="84" orientation="portrait" r:id="rId1"/>
  <headerFooter>
    <oddFooter>&amp;C&amp;G&amp;P&amp;R&amp;8&amp;Y&amp;D</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8"/>
  <sheetViews>
    <sheetView view="pageBreakPreview" zoomScale="115" zoomScaleNormal="115" zoomScaleSheetLayoutView="115" workbookViewId="0">
      <selection sqref="A1:H4"/>
    </sheetView>
  </sheetViews>
  <sheetFormatPr defaultColWidth="9.140625" defaultRowHeight="12.75" x14ac:dyDescent="0.2"/>
  <cols>
    <col min="1" max="1" width="5.5703125" style="38" customWidth="1"/>
    <col min="2" max="2" width="8.5703125" style="2" customWidth="1"/>
    <col min="3" max="3" width="50.7109375" style="38" customWidth="1"/>
    <col min="4" max="4" width="5.28515625" style="38" customWidth="1"/>
    <col min="5" max="5" width="4" style="38" bestFit="1" customWidth="1"/>
    <col min="6" max="6" width="7.42578125" style="74" customWidth="1"/>
    <col min="7" max="7" width="14.140625" style="74" customWidth="1"/>
    <col min="8" max="8" width="14.28515625" style="262" customWidth="1"/>
    <col min="9" max="16384" width="9.140625" style="2"/>
  </cols>
  <sheetData>
    <row r="1" spans="1:9" x14ac:dyDescent="0.2">
      <c r="A1" s="478" t="s">
        <v>34</v>
      </c>
      <c r="B1" s="478"/>
      <c r="C1" s="478"/>
      <c r="D1" s="478"/>
      <c r="E1" s="478"/>
      <c r="F1" s="478"/>
      <c r="G1" s="478"/>
      <c r="H1" s="478"/>
      <c r="I1" s="1" t="s">
        <v>35</v>
      </c>
    </row>
    <row r="2" spans="1:9" x14ac:dyDescent="0.2">
      <c r="A2" s="478"/>
      <c r="B2" s="478"/>
      <c r="C2" s="478"/>
      <c r="D2" s="478"/>
      <c r="E2" s="478"/>
      <c r="F2" s="478"/>
      <c r="G2" s="478"/>
      <c r="H2" s="478"/>
      <c r="I2" s="1" t="s">
        <v>36</v>
      </c>
    </row>
    <row r="3" spans="1:9" x14ac:dyDescent="0.2">
      <c r="A3" s="478"/>
      <c r="B3" s="478"/>
      <c r="C3" s="478"/>
      <c r="D3" s="478"/>
      <c r="E3" s="478"/>
      <c r="F3" s="478"/>
      <c r="G3" s="478"/>
      <c r="H3" s="478"/>
      <c r="I3" s="1" t="s">
        <v>37</v>
      </c>
    </row>
    <row r="4" spans="1:9" x14ac:dyDescent="0.2">
      <c r="A4" s="481"/>
      <c r="B4" s="481"/>
      <c r="C4" s="481"/>
      <c r="D4" s="481"/>
      <c r="E4" s="481"/>
      <c r="F4" s="481"/>
      <c r="G4" s="481"/>
      <c r="H4" s="481"/>
      <c r="I4" s="1" t="s">
        <v>38</v>
      </c>
    </row>
    <row r="5" spans="1:9" x14ac:dyDescent="0.2">
      <c r="A5" s="502" t="s">
        <v>39</v>
      </c>
      <c r="B5" s="3" t="s">
        <v>40</v>
      </c>
      <c r="C5" s="502" t="s">
        <v>6</v>
      </c>
      <c r="D5" s="502" t="s">
        <v>41</v>
      </c>
      <c r="E5" s="502" t="s">
        <v>42</v>
      </c>
      <c r="F5" s="4" t="s">
        <v>43</v>
      </c>
      <c r="G5" s="504" t="s">
        <v>44</v>
      </c>
      <c r="H5" s="506" t="s">
        <v>45</v>
      </c>
      <c r="I5" s="5" t="s">
        <v>46</v>
      </c>
    </row>
    <row r="6" spans="1:9" x14ac:dyDescent="0.2">
      <c r="A6" s="503"/>
      <c r="B6" s="6" t="s">
        <v>47</v>
      </c>
      <c r="C6" s="503"/>
      <c r="D6" s="503"/>
      <c r="E6" s="503"/>
      <c r="F6" s="7" t="s">
        <v>48</v>
      </c>
      <c r="G6" s="505"/>
      <c r="H6" s="507"/>
      <c r="I6" s="5" t="s">
        <v>49</v>
      </c>
    </row>
    <row r="7" spans="1:9" x14ac:dyDescent="0.2">
      <c r="A7" s="496" t="s">
        <v>50</v>
      </c>
      <c r="B7" s="497"/>
      <c r="C7" s="497"/>
      <c r="D7" s="497"/>
      <c r="E7" s="497"/>
      <c r="F7" s="497"/>
      <c r="G7" s="497"/>
      <c r="H7" s="498"/>
      <c r="I7" s="1">
        <v>1</v>
      </c>
    </row>
    <row r="8" spans="1:9" x14ac:dyDescent="0.2">
      <c r="A8" s="499" t="s">
        <v>51</v>
      </c>
      <c r="B8" s="500"/>
      <c r="C8" s="500"/>
      <c r="D8" s="500"/>
      <c r="E8" s="500"/>
      <c r="F8" s="500"/>
      <c r="G8" s="500"/>
      <c r="H8" s="501"/>
      <c r="I8" s="1">
        <v>2</v>
      </c>
    </row>
    <row r="9" spans="1:9" x14ac:dyDescent="0.2">
      <c r="A9" s="8"/>
      <c r="B9" s="9" t="s">
        <v>52</v>
      </c>
      <c r="C9" s="10"/>
      <c r="D9" s="11"/>
      <c r="E9" s="11"/>
      <c r="F9" s="12"/>
      <c r="G9" s="13"/>
      <c r="H9" s="146"/>
      <c r="I9" s="1">
        <v>3</v>
      </c>
    </row>
    <row r="10" spans="1:9" ht="16.5" customHeight="1" x14ac:dyDescent="0.2">
      <c r="A10" s="8">
        <v>1.1000000000000001</v>
      </c>
      <c r="B10" s="14"/>
      <c r="C10" s="15" t="s">
        <v>53</v>
      </c>
      <c r="D10" s="11"/>
      <c r="E10" s="11"/>
      <c r="F10" s="12"/>
      <c r="G10" s="13"/>
      <c r="H10" s="146"/>
      <c r="I10" s="1">
        <v>4</v>
      </c>
    </row>
    <row r="11" spans="1:9" x14ac:dyDescent="0.2">
      <c r="A11" s="16"/>
      <c r="B11" s="17"/>
      <c r="C11" s="18"/>
      <c r="D11" s="11"/>
      <c r="E11" s="11"/>
      <c r="F11" s="12"/>
      <c r="G11" s="13"/>
      <c r="H11" s="146"/>
      <c r="I11" s="1">
        <v>5</v>
      </c>
    </row>
    <row r="12" spans="1:9" x14ac:dyDescent="0.2">
      <c r="A12" s="8" t="s">
        <v>54</v>
      </c>
      <c r="B12" s="17" t="s">
        <v>55</v>
      </c>
      <c r="C12" s="19" t="s">
        <v>56</v>
      </c>
      <c r="D12" s="20" t="s">
        <v>57</v>
      </c>
      <c r="E12" s="20">
        <v>1</v>
      </c>
      <c r="F12" s="12"/>
      <c r="G12" s="21"/>
      <c r="H12" s="147">
        <f>$E12*G12</f>
        <v>0</v>
      </c>
      <c r="I12" s="1">
        <v>6</v>
      </c>
    </row>
    <row r="13" spans="1:9" x14ac:dyDescent="0.2">
      <c r="A13" s="8"/>
      <c r="B13" s="17"/>
      <c r="C13" s="19"/>
      <c r="D13" s="20"/>
      <c r="E13" s="20"/>
      <c r="F13" s="12"/>
      <c r="G13" s="21"/>
      <c r="H13" s="147">
        <f t="shared" ref="H13:H68" si="0">$E13*G13</f>
        <v>0</v>
      </c>
      <c r="I13" s="1">
        <v>7</v>
      </c>
    </row>
    <row r="14" spans="1:9" x14ac:dyDescent="0.2">
      <c r="A14" s="8"/>
      <c r="B14" s="17"/>
      <c r="C14" s="23" t="s">
        <v>58</v>
      </c>
      <c r="D14" s="20"/>
      <c r="E14" s="20"/>
      <c r="F14" s="12"/>
      <c r="G14" s="21"/>
      <c r="H14" s="147">
        <f t="shared" si="0"/>
        <v>0</v>
      </c>
      <c r="I14" s="1">
        <v>8</v>
      </c>
    </row>
    <row r="15" spans="1:9" x14ac:dyDescent="0.2">
      <c r="A15" s="8"/>
      <c r="B15" s="17"/>
      <c r="C15" s="19"/>
      <c r="D15" s="20"/>
      <c r="E15" s="20"/>
      <c r="F15" s="12"/>
      <c r="G15" s="21"/>
      <c r="H15" s="147">
        <f t="shared" si="0"/>
        <v>0</v>
      </c>
      <c r="I15" s="1">
        <v>9</v>
      </c>
    </row>
    <row r="16" spans="1:9" x14ac:dyDescent="0.2">
      <c r="A16" s="8">
        <v>1.2</v>
      </c>
      <c r="B16" s="17" t="s">
        <v>59</v>
      </c>
      <c r="C16" s="24" t="s">
        <v>60</v>
      </c>
      <c r="D16" s="20"/>
      <c r="E16" s="20"/>
      <c r="F16" s="12"/>
      <c r="G16" s="22"/>
      <c r="H16" s="147">
        <f t="shared" si="0"/>
        <v>0</v>
      </c>
      <c r="I16" s="1">
        <v>10</v>
      </c>
    </row>
    <row r="17" spans="1:9" x14ac:dyDescent="0.2">
      <c r="A17" s="8"/>
      <c r="B17" s="17"/>
      <c r="C17" s="24"/>
      <c r="D17" s="20"/>
      <c r="E17" s="20"/>
      <c r="F17" s="12"/>
      <c r="G17" s="21"/>
      <c r="H17" s="147">
        <f t="shared" si="0"/>
        <v>0</v>
      </c>
      <c r="I17" s="1">
        <v>11</v>
      </c>
    </row>
    <row r="18" spans="1:9" x14ac:dyDescent="0.2">
      <c r="A18" s="8" t="s">
        <v>61</v>
      </c>
      <c r="B18" s="17"/>
      <c r="C18" s="19" t="s">
        <v>62</v>
      </c>
      <c r="D18" s="20" t="s">
        <v>57</v>
      </c>
      <c r="E18" s="20" t="s">
        <v>63</v>
      </c>
      <c r="F18" s="12"/>
      <c r="G18" s="21"/>
      <c r="H18" s="147"/>
      <c r="I18" s="1">
        <v>12</v>
      </c>
    </row>
    <row r="19" spans="1:9" x14ac:dyDescent="0.2">
      <c r="A19" s="8" t="s">
        <v>64</v>
      </c>
      <c r="B19" s="25"/>
      <c r="C19" s="19" t="s">
        <v>65</v>
      </c>
      <c r="D19" s="20" t="s">
        <v>57</v>
      </c>
      <c r="E19" s="20" t="s">
        <v>63</v>
      </c>
      <c r="F19" s="12"/>
      <c r="G19" s="21"/>
      <c r="H19" s="147"/>
      <c r="I19" s="1">
        <v>13</v>
      </c>
    </row>
    <row r="20" spans="1:9" x14ac:dyDescent="0.2">
      <c r="A20" s="8" t="s">
        <v>66</v>
      </c>
      <c r="B20" s="17"/>
      <c r="C20" s="19" t="s">
        <v>67</v>
      </c>
      <c r="D20" s="20" t="s">
        <v>57</v>
      </c>
      <c r="E20" s="20" t="s">
        <v>63</v>
      </c>
      <c r="F20" s="12"/>
      <c r="G20" s="21"/>
      <c r="H20" s="147"/>
      <c r="I20" s="1">
        <v>14</v>
      </c>
    </row>
    <row r="21" spans="1:9" x14ac:dyDescent="0.2">
      <c r="A21" s="8" t="s">
        <v>68</v>
      </c>
      <c r="B21" s="17"/>
      <c r="C21" s="19" t="s">
        <v>69</v>
      </c>
      <c r="D21" s="20" t="s">
        <v>57</v>
      </c>
      <c r="E21" s="20" t="s">
        <v>63</v>
      </c>
      <c r="F21" s="12"/>
      <c r="G21" s="21"/>
      <c r="H21" s="147"/>
      <c r="I21" s="1">
        <v>15</v>
      </c>
    </row>
    <row r="22" spans="1:9" ht="63.75" x14ac:dyDescent="0.2">
      <c r="A22" s="8" t="s">
        <v>70</v>
      </c>
      <c r="B22" s="17"/>
      <c r="C22" s="296" t="s">
        <v>71</v>
      </c>
      <c r="D22" s="20" t="s">
        <v>57</v>
      </c>
      <c r="E22" s="20">
        <v>1</v>
      </c>
      <c r="F22" s="12"/>
      <c r="G22" s="21"/>
      <c r="H22" s="147">
        <f t="shared" si="0"/>
        <v>0</v>
      </c>
      <c r="I22" s="1">
        <v>16</v>
      </c>
    </row>
    <row r="23" spans="1:9" x14ac:dyDescent="0.2">
      <c r="A23" s="8"/>
      <c r="B23" s="17"/>
      <c r="C23" s="19"/>
      <c r="D23" s="20"/>
      <c r="E23" s="20"/>
      <c r="F23" s="12"/>
      <c r="G23" s="21"/>
      <c r="H23" s="147">
        <f t="shared" si="0"/>
        <v>0</v>
      </c>
      <c r="I23" s="1">
        <v>17</v>
      </c>
    </row>
    <row r="24" spans="1:9" x14ac:dyDescent="0.2">
      <c r="A24" s="8">
        <v>1.3</v>
      </c>
      <c r="B24" s="17" t="s">
        <v>59</v>
      </c>
      <c r="C24" s="26" t="s">
        <v>72</v>
      </c>
      <c r="D24" s="20"/>
      <c r="E24" s="20"/>
      <c r="F24" s="12"/>
      <c r="G24" s="27"/>
      <c r="H24" s="147">
        <f t="shared" si="0"/>
        <v>0</v>
      </c>
      <c r="I24" s="1">
        <v>18</v>
      </c>
    </row>
    <row r="25" spans="1:9" x14ac:dyDescent="0.2">
      <c r="A25" s="8"/>
      <c r="B25" s="17"/>
      <c r="C25" s="18"/>
      <c r="D25" s="20"/>
      <c r="E25" s="28"/>
      <c r="F25" s="12"/>
      <c r="G25" s="27"/>
      <c r="H25" s="147">
        <f t="shared" si="0"/>
        <v>0</v>
      </c>
      <c r="I25" s="1">
        <v>19</v>
      </c>
    </row>
    <row r="26" spans="1:9" x14ac:dyDescent="0.2">
      <c r="A26" s="8" t="s">
        <v>73</v>
      </c>
      <c r="B26" s="17"/>
      <c r="C26" s="605" t="s">
        <v>75</v>
      </c>
      <c r="D26" s="20" t="s">
        <v>57</v>
      </c>
      <c r="E26" s="20">
        <v>1</v>
      </c>
      <c r="F26" s="12"/>
      <c r="G26" s="21"/>
      <c r="H26" s="147">
        <f t="shared" si="0"/>
        <v>0</v>
      </c>
      <c r="I26" s="1">
        <v>21</v>
      </c>
    </row>
    <row r="27" spans="1:9" x14ac:dyDescent="0.2">
      <c r="A27" s="8" t="s">
        <v>74</v>
      </c>
      <c r="B27" s="17"/>
      <c r="C27" s="19" t="s">
        <v>77</v>
      </c>
      <c r="D27" s="20" t="s">
        <v>57</v>
      </c>
      <c r="E27" s="20">
        <v>1</v>
      </c>
      <c r="F27" s="12"/>
      <c r="G27" s="21"/>
      <c r="H27" s="147">
        <f t="shared" si="0"/>
        <v>0</v>
      </c>
      <c r="I27" s="1">
        <v>22</v>
      </c>
    </row>
    <row r="28" spans="1:9" x14ac:dyDescent="0.2">
      <c r="A28" s="8" t="s">
        <v>76</v>
      </c>
      <c r="B28" s="17"/>
      <c r="C28" s="19" t="s">
        <v>79</v>
      </c>
      <c r="D28" s="20" t="s">
        <v>57</v>
      </c>
      <c r="E28" s="20">
        <v>1</v>
      </c>
      <c r="F28" s="12"/>
      <c r="G28" s="21"/>
      <c r="H28" s="147">
        <f t="shared" si="0"/>
        <v>0</v>
      </c>
      <c r="I28" s="1">
        <v>23</v>
      </c>
    </row>
    <row r="29" spans="1:9" x14ac:dyDescent="0.2">
      <c r="A29" s="8" t="s">
        <v>78</v>
      </c>
      <c r="B29" s="29"/>
      <c r="C29" s="19" t="s">
        <v>81</v>
      </c>
      <c r="D29" s="20" t="s">
        <v>57</v>
      </c>
      <c r="E29" s="20">
        <v>1</v>
      </c>
      <c r="F29" s="12"/>
      <c r="G29" s="21"/>
      <c r="H29" s="147">
        <f t="shared" si="0"/>
        <v>0</v>
      </c>
      <c r="I29" s="1">
        <v>24</v>
      </c>
    </row>
    <row r="30" spans="1:9" x14ac:dyDescent="0.2">
      <c r="A30" s="8" t="s">
        <v>80</v>
      </c>
      <c r="B30" s="29"/>
      <c r="C30" s="19" t="s">
        <v>83</v>
      </c>
      <c r="D30" s="20" t="s">
        <v>57</v>
      </c>
      <c r="E30" s="20">
        <v>1</v>
      </c>
      <c r="F30" s="12"/>
      <c r="G30" s="21"/>
      <c r="H30" s="147">
        <f t="shared" si="0"/>
        <v>0</v>
      </c>
      <c r="I30" s="1">
        <v>25</v>
      </c>
    </row>
    <row r="31" spans="1:9" x14ac:dyDescent="0.2">
      <c r="A31" s="8" t="s">
        <v>82</v>
      </c>
      <c r="B31" s="29"/>
      <c r="C31" s="19" t="s">
        <v>85</v>
      </c>
      <c r="D31" s="20" t="s">
        <v>57</v>
      </c>
      <c r="E31" s="20">
        <v>1</v>
      </c>
      <c r="F31" s="12"/>
      <c r="G31" s="21"/>
      <c r="H31" s="147">
        <f t="shared" si="0"/>
        <v>0</v>
      </c>
      <c r="I31" s="1">
        <v>26</v>
      </c>
    </row>
    <row r="32" spans="1:9" x14ac:dyDescent="0.2">
      <c r="A32" s="8" t="s">
        <v>84</v>
      </c>
      <c r="B32" s="29"/>
      <c r="C32" s="19" t="s">
        <v>87</v>
      </c>
      <c r="D32" s="20" t="s">
        <v>57</v>
      </c>
      <c r="E32" s="20">
        <v>1</v>
      </c>
      <c r="F32" s="12"/>
      <c r="G32" s="21"/>
      <c r="H32" s="147">
        <f t="shared" si="0"/>
        <v>0</v>
      </c>
      <c r="I32" s="1">
        <v>27</v>
      </c>
    </row>
    <row r="33" spans="1:9" x14ac:dyDescent="0.2">
      <c r="A33" s="8"/>
      <c r="B33" s="29"/>
      <c r="C33" s="19"/>
      <c r="D33" s="20"/>
      <c r="E33" s="20"/>
      <c r="F33" s="12"/>
      <c r="G33" s="21"/>
      <c r="H33" s="147">
        <f t="shared" si="0"/>
        <v>0</v>
      </c>
      <c r="I33" s="1">
        <v>28</v>
      </c>
    </row>
    <row r="34" spans="1:9" x14ac:dyDescent="0.2">
      <c r="A34" s="8" t="s">
        <v>86</v>
      </c>
      <c r="B34" s="17" t="s">
        <v>89</v>
      </c>
      <c r="C34" s="19" t="s">
        <v>90</v>
      </c>
      <c r="D34" s="20" t="s">
        <v>57</v>
      </c>
      <c r="E34" s="20">
        <v>1</v>
      </c>
      <c r="F34" s="12"/>
      <c r="G34" s="21"/>
      <c r="H34" s="147">
        <f t="shared" si="0"/>
        <v>0</v>
      </c>
      <c r="I34" s="1">
        <v>29</v>
      </c>
    </row>
    <row r="35" spans="1:9" x14ac:dyDescent="0.2">
      <c r="A35" s="8"/>
      <c r="B35" s="17"/>
      <c r="C35" s="19"/>
      <c r="D35" s="20"/>
      <c r="E35" s="20"/>
      <c r="F35" s="12"/>
      <c r="G35" s="21"/>
      <c r="H35" s="147">
        <f t="shared" si="0"/>
        <v>0</v>
      </c>
      <c r="I35" s="1">
        <v>30</v>
      </c>
    </row>
    <row r="36" spans="1:9" x14ac:dyDescent="0.2">
      <c r="A36" s="8" t="s">
        <v>88</v>
      </c>
      <c r="B36" s="17" t="s">
        <v>91</v>
      </c>
      <c r="C36" s="30" t="s">
        <v>92</v>
      </c>
      <c r="D36" s="20" t="s">
        <v>57</v>
      </c>
      <c r="E36" s="20">
        <v>1</v>
      </c>
      <c r="F36" s="12"/>
      <c r="G36" s="21"/>
      <c r="H36" s="147">
        <f t="shared" si="0"/>
        <v>0</v>
      </c>
      <c r="I36" s="1">
        <v>31</v>
      </c>
    </row>
    <row r="37" spans="1:9" x14ac:dyDescent="0.2">
      <c r="A37" s="8"/>
      <c r="B37" s="17"/>
      <c r="C37" s="30" t="s">
        <v>93</v>
      </c>
      <c r="D37" s="20"/>
      <c r="E37" s="20"/>
      <c r="F37" s="12"/>
      <c r="G37" s="21"/>
      <c r="H37" s="147">
        <f t="shared" si="0"/>
        <v>0</v>
      </c>
      <c r="I37" s="1">
        <v>32</v>
      </c>
    </row>
    <row r="38" spans="1:9" x14ac:dyDescent="0.2">
      <c r="A38" s="8"/>
      <c r="B38" s="17"/>
      <c r="C38" s="30"/>
      <c r="D38" s="20"/>
      <c r="E38" s="20"/>
      <c r="F38" s="12"/>
      <c r="G38" s="21"/>
      <c r="H38" s="147">
        <f t="shared" si="0"/>
        <v>0</v>
      </c>
      <c r="I38" s="1">
        <v>33</v>
      </c>
    </row>
    <row r="39" spans="1:9" x14ac:dyDescent="0.2">
      <c r="A39" s="8">
        <v>1.4</v>
      </c>
      <c r="B39" s="29" t="s">
        <v>94</v>
      </c>
      <c r="C39" s="26" t="s">
        <v>95</v>
      </c>
      <c r="D39" s="20"/>
      <c r="E39" s="20"/>
      <c r="F39" s="12"/>
      <c r="G39" s="27"/>
      <c r="H39" s="147">
        <f t="shared" si="0"/>
        <v>0</v>
      </c>
      <c r="I39" s="1">
        <v>34</v>
      </c>
    </row>
    <row r="40" spans="1:9" x14ac:dyDescent="0.2">
      <c r="A40" s="8"/>
      <c r="B40" s="17"/>
      <c r="C40" s="19"/>
      <c r="D40" s="20"/>
      <c r="E40" s="20"/>
      <c r="F40" s="12"/>
      <c r="G40" s="27"/>
      <c r="H40" s="147">
        <f t="shared" si="0"/>
        <v>0</v>
      </c>
      <c r="I40" s="1">
        <v>35</v>
      </c>
    </row>
    <row r="41" spans="1:9" x14ac:dyDescent="0.2">
      <c r="A41" s="8" t="s">
        <v>96</v>
      </c>
      <c r="B41" s="17" t="s">
        <v>97</v>
      </c>
      <c r="C41" s="31" t="s">
        <v>98</v>
      </c>
      <c r="D41" s="20" t="s">
        <v>57</v>
      </c>
      <c r="E41" s="20">
        <v>1</v>
      </c>
      <c r="F41" s="12"/>
      <c r="G41" s="27"/>
      <c r="H41" s="147">
        <f t="shared" si="0"/>
        <v>0</v>
      </c>
      <c r="I41" s="1">
        <v>36</v>
      </c>
    </row>
    <row r="42" spans="1:9" ht="16.5" customHeight="1" x14ac:dyDescent="0.2">
      <c r="A42" s="8"/>
      <c r="B42" s="17"/>
      <c r="C42" s="31" t="s">
        <v>99</v>
      </c>
      <c r="D42" s="20"/>
      <c r="E42" s="20"/>
      <c r="F42" s="12"/>
      <c r="G42" s="27"/>
      <c r="H42" s="147">
        <f t="shared" si="0"/>
        <v>0</v>
      </c>
      <c r="I42" s="1">
        <v>37</v>
      </c>
    </row>
    <row r="43" spans="1:9" x14ac:dyDescent="0.2">
      <c r="A43" s="8"/>
      <c r="B43" s="17"/>
      <c r="C43" s="31" t="s">
        <v>100</v>
      </c>
      <c r="D43" s="20"/>
      <c r="E43" s="20"/>
      <c r="F43" s="12"/>
      <c r="G43" s="27"/>
      <c r="H43" s="147">
        <f t="shared" si="0"/>
        <v>0</v>
      </c>
      <c r="I43" s="1">
        <v>38</v>
      </c>
    </row>
    <row r="44" spans="1:9" x14ac:dyDescent="0.2">
      <c r="A44" s="8"/>
      <c r="B44" s="17"/>
      <c r="C44" s="18"/>
      <c r="D44" s="20"/>
      <c r="E44" s="20"/>
      <c r="F44" s="12"/>
      <c r="G44" s="27"/>
      <c r="H44" s="147">
        <f t="shared" si="0"/>
        <v>0</v>
      </c>
      <c r="I44" s="1">
        <v>39</v>
      </c>
    </row>
    <row r="45" spans="1:9" x14ac:dyDescent="0.2">
      <c r="A45" s="8">
        <v>1.5</v>
      </c>
      <c r="B45" s="17" t="s">
        <v>101</v>
      </c>
      <c r="C45" s="32" t="s">
        <v>102</v>
      </c>
      <c r="D45" s="20"/>
      <c r="E45" s="20"/>
      <c r="F45" s="12"/>
      <c r="G45" s="27"/>
      <c r="H45" s="147">
        <f t="shared" si="0"/>
        <v>0</v>
      </c>
      <c r="I45" s="1">
        <v>40</v>
      </c>
    </row>
    <row r="46" spans="1:9" x14ac:dyDescent="0.2">
      <c r="A46" s="8"/>
      <c r="B46" s="17"/>
      <c r="C46" s="32"/>
      <c r="D46" s="20"/>
      <c r="E46" s="20"/>
      <c r="F46" s="12"/>
      <c r="G46" s="27"/>
      <c r="H46" s="147">
        <f t="shared" si="0"/>
        <v>0</v>
      </c>
      <c r="I46" s="1">
        <v>41</v>
      </c>
    </row>
    <row r="47" spans="1:9" x14ac:dyDescent="0.2">
      <c r="A47" s="8" t="s">
        <v>103</v>
      </c>
      <c r="B47" s="17" t="s">
        <v>104</v>
      </c>
      <c r="C47" s="33" t="s">
        <v>105</v>
      </c>
      <c r="D47" s="20" t="s">
        <v>57</v>
      </c>
      <c r="E47" s="20">
        <v>1</v>
      </c>
      <c r="F47" s="12"/>
      <c r="G47" s="27"/>
      <c r="H47" s="147">
        <f t="shared" si="0"/>
        <v>0</v>
      </c>
      <c r="I47" s="1">
        <v>42</v>
      </c>
    </row>
    <row r="48" spans="1:9" x14ac:dyDescent="0.2">
      <c r="A48" s="8"/>
      <c r="B48" s="17"/>
      <c r="C48" s="33"/>
      <c r="D48" s="20"/>
      <c r="E48" s="20"/>
      <c r="F48" s="12"/>
      <c r="G48" s="27"/>
      <c r="H48" s="147">
        <f t="shared" si="0"/>
        <v>0</v>
      </c>
      <c r="I48" s="1">
        <v>43</v>
      </c>
    </row>
    <row r="49" spans="1:9" x14ac:dyDescent="0.2">
      <c r="A49" s="8"/>
      <c r="B49" s="17"/>
      <c r="C49" s="33"/>
      <c r="D49" s="20"/>
      <c r="E49" s="20"/>
      <c r="F49" s="12"/>
      <c r="G49" s="27"/>
      <c r="H49" s="147">
        <f t="shared" si="0"/>
        <v>0</v>
      </c>
      <c r="I49" s="1"/>
    </row>
    <row r="50" spans="1:9" x14ac:dyDescent="0.2">
      <c r="A50" s="8"/>
      <c r="B50" s="17"/>
      <c r="C50" s="33"/>
      <c r="D50" s="20"/>
      <c r="E50" s="20"/>
      <c r="F50" s="12"/>
      <c r="G50" s="27"/>
      <c r="H50" s="147">
        <f t="shared" si="0"/>
        <v>0</v>
      </c>
      <c r="I50" s="1"/>
    </row>
    <row r="51" spans="1:9" x14ac:dyDescent="0.2">
      <c r="A51" s="8"/>
      <c r="B51" s="17"/>
      <c r="C51" s="33"/>
      <c r="D51" s="20"/>
      <c r="E51" s="20"/>
      <c r="F51" s="12"/>
      <c r="G51" s="27"/>
      <c r="H51" s="147">
        <f t="shared" si="0"/>
        <v>0</v>
      </c>
      <c r="I51" s="1"/>
    </row>
    <row r="52" spans="1:9" x14ac:dyDescent="0.2">
      <c r="A52" s="8"/>
      <c r="B52" s="17"/>
      <c r="C52" s="33"/>
      <c r="D52" s="20"/>
      <c r="E52" s="20"/>
      <c r="F52" s="12"/>
      <c r="G52" s="27"/>
      <c r="H52" s="147">
        <f t="shared" si="0"/>
        <v>0</v>
      </c>
      <c r="I52" s="1"/>
    </row>
    <row r="53" spans="1:9" x14ac:dyDescent="0.2">
      <c r="A53" s="8"/>
      <c r="B53" s="17"/>
      <c r="C53" s="33"/>
      <c r="D53" s="20"/>
      <c r="E53" s="20"/>
      <c r="F53" s="12"/>
      <c r="G53" s="27"/>
      <c r="H53" s="147">
        <f t="shared" si="0"/>
        <v>0</v>
      </c>
      <c r="I53" s="1"/>
    </row>
    <row r="54" spans="1:9" x14ac:dyDescent="0.2">
      <c r="A54" s="8"/>
      <c r="B54" s="17"/>
      <c r="C54" s="33"/>
      <c r="D54" s="20"/>
      <c r="E54" s="20"/>
      <c r="F54" s="12"/>
      <c r="G54" s="27"/>
      <c r="H54" s="147">
        <f t="shared" si="0"/>
        <v>0</v>
      </c>
      <c r="I54" s="1"/>
    </row>
    <row r="55" spans="1:9" x14ac:dyDescent="0.2">
      <c r="A55" s="8"/>
      <c r="B55" s="17"/>
      <c r="C55" s="33"/>
      <c r="D55" s="20"/>
      <c r="E55" s="20"/>
      <c r="F55" s="12"/>
      <c r="G55" s="27"/>
      <c r="H55" s="147">
        <f t="shared" si="0"/>
        <v>0</v>
      </c>
      <c r="I55" s="1"/>
    </row>
    <row r="56" spans="1:9" x14ac:dyDescent="0.2">
      <c r="A56" s="8"/>
      <c r="B56" s="17"/>
      <c r="C56" s="33"/>
      <c r="D56" s="20"/>
      <c r="E56" s="20"/>
      <c r="F56" s="12"/>
      <c r="G56" s="27"/>
      <c r="H56" s="147">
        <f t="shared" si="0"/>
        <v>0</v>
      </c>
      <c r="I56" s="1"/>
    </row>
    <row r="57" spans="1:9" x14ac:dyDescent="0.2">
      <c r="A57" s="8"/>
      <c r="B57" s="17"/>
      <c r="C57" s="33"/>
      <c r="D57" s="20"/>
      <c r="E57" s="20"/>
      <c r="F57" s="12"/>
      <c r="G57" s="27"/>
      <c r="H57" s="147">
        <f t="shared" si="0"/>
        <v>0</v>
      </c>
      <c r="I57" s="1"/>
    </row>
    <row r="58" spans="1:9" x14ac:dyDescent="0.2">
      <c r="A58" s="8"/>
      <c r="B58" s="17"/>
      <c r="C58" s="33"/>
      <c r="D58" s="20"/>
      <c r="E58" s="20"/>
      <c r="F58" s="12"/>
      <c r="G58" s="27"/>
      <c r="H58" s="147">
        <f t="shared" si="0"/>
        <v>0</v>
      </c>
      <c r="I58" s="1"/>
    </row>
    <row r="59" spans="1:9" x14ac:dyDescent="0.2">
      <c r="A59" s="8"/>
      <c r="B59" s="17"/>
      <c r="C59" s="33"/>
      <c r="D59" s="20"/>
      <c r="E59" s="20"/>
      <c r="F59" s="12"/>
      <c r="G59" s="27"/>
      <c r="H59" s="147">
        <f t="shared" si="0"/>
        <v>0</v>
      </c>
      <c r="I59" s="1"/>
    </row>
    <row r="60" spans="1:9" x14ac:dyDescent="0.2">
      <c r="A60" s="8"/>
      <c r="B60" s="17"/>
      <c r="C60" s="33"/>
      <c r="D60" s="20"/>
      <c r="E60" s="20"/>
      <c r="F60" s="12"/>
      <c r="G60" s="27"/>
      <c r="H60" s="147">
        <f t="shared" si="0"/>
        <v>0</v>
      </c>
      <c r="I60" s="1"/>
    </row>
    <row r="61" spans="1:9" x14ac:dyDescent="0.2">
      <c r="A61" s="8"/>
      <c r="B61" s="17"/>
      <c r="C61" s="33"/>
      <c r="D61" s="20"/>
      <c r="E61" s="20"/>
      <c r="F61" s="12"/>
      <c r="G61" s="27"/>
      <c r="H61" s="147">
        <f t="shared" si="0"/>
        <v>0</v>
      </c>
      <c r="I61" s="1">
        <v>48</v>
      </c>
    </row>
    <row r="62" spans="1:9" x14ac:dyDescent="0.2">
      <c r="A62" s="8"/>
      <c r="B62" s="17"/>
      <c r="C62" s="33"/>
      <c r="D62" s="20"/>
      <c r="E62" s="20"/>
      <c r="F62" s="12"/>
      <c r="G62" s="27"/>
      <c r="H62" s="147">
        <f t="shared" si="0"/>
        <v>0</v>
      </c>
      <c r="I62" s="1">
        <v>49</v>
      </c>
    </row>
    <row r="63" spans="1:9" x14ac:dyDescent="0.2">
      <c r="A63" s="8"/>
      <c r="B63" s="17"/>
      <c r="C63" s="33"/>
      <c r="D63" s="20"/>
      <c r="E63" s="20"/>
      <c r="F63" s="12"/>
      <c r="G63" s="27"/>
      <c r="H63" s="147">
        <f t="shared" si="0"/>
        <v>0</v>
      </c>
      <c r="I63" s="1">
        <v>50</v>
      </c>
    </row>
    <row r="64" spans="1:9" x14ac:dyDescent="0.2">
      <c r="A64" s="8"/>
      <c r="B64" s="17"/>
      <c r="C64" s="33"/>
      <c r="D64" s="20"/>
      <c r="E64" s="20"/>
      <c r="F64" s="12"/>
      <c r="G64" s="27"/>
      <c r="H64" s="147">
        <f t="shared" si="0"/>
        <v>0</v>
      </c>
      <c r="I64" s="1">
        <v>51</v>
      </c>
    </row>
    <row r="65" spans="1:9" x14ac:dyDescent="0.2">
      <c r="A65" s="8"/>
      <c r="B65" s="17"/>
      <c r="C65" s="33"/>
      <c r="D65" s="20"/>
      <c r="E65" s="20"/>
      <c r="F65" s="50"/>
      <c r="G65" s="27"/>
      <c r="H65" s="147"/>
      <c r="I65" s="1">
        <v>53</v>
      </c>
    </row>
    <row r="66" spans="1:9" x14ac:dyDescent="0.2">
      <c r="A66" s="8"/>
      <c r="B66" s="17"/>
      <c r="C66" s="33"/>
      <c r="D66" s="20"/>
      <c r="E66" s="20"/>
      <c r="F66" s="50"/>
      <c r="G66" s="27"/>
      <c r="H66" s="147">
        <f t="shared" si="0"/>
        <v>0</v>
      </c>
      <c r="I66" s="1">
        <v>54</v>
      </c>
    </row>
    <row r="67" spans="1:9" x14ac:dyDescent="0.2">
      <c r="A67" s="8"/>
      <c r="B67" s="17"/>
      <c r="C67" s="33"/>
      <c r="D67" s="20"/>
      <c r="E67" s="20"/>
      <c r="F67" s="50"/>
      <c r="G67" s="27"/>
      <c r="H67" s="147">
        <f t="shared" si="0"/>
        <v>0</v>
      </c>
      <c r="I67" s="1">
        <v>55</v>
      </c>
    </row>
    <row r="68" spans="1:9" x14ac:dyDescent="0.2">
      <c r="A68" s="76"/>
      <c r="B68" s="334"/>
      <c r="C68" s="335"/>
      <c r="D68" s="336"/>
      <c r="E68" s="336"/>
      <c r="F68" s="339"/>
      <c r="G68" s="337"/>
      <c r="H68" s="147">
        <f t="shared" si="0"/>
        <v>0</v>
      </c>
      <c r="I68" s="1">
        <v>56</v>
      </c>
    </row>
    <row r="69" spans="1:9" x14ac:dyDescent="0.2">
      <c r="A69" s="34"/>
      <c r="B69" s="35"/>
      <c r="C69" s="36"/>
      <c r="D69" s="37"/>
      <c r="E69" s="37"/>
      <c r="F69" s="508" t="s">
        <v>106</v>
      </c>
      <c r="G69" s="509"/>
      <c r="H69" s="148">
        <f>SUM(H17:H68)</f>
        <v>0</v>
      </c>
      <c r="I69" s="1">
        <v>57</v>
      </c>
    </row>
    <row r="70" spans="1:9" x14ac:dyDescent="0.2">
      <c r="A70" s="34"/>
      <c r="B70" s="35"/>
      <c r="C70" s="269"/>
      <c r="D70" s="37"/>
      <c r="E70" s="37"/>
      <c r="F70" s="37"/>
      <c r="G70" s="44" t="s">
        <v>107</v>
      </c>
      <c r="H70" s="261">
        <f>H69</f>
        <v>0</v>
      </c>
      <c r="I70" s="1">
        <v>1</v>
      </c>
    </row>
    <row r="71" spans="1:9" x14ac:dyDescent="0.2">
      <c r="A71" s="8">
        <v>1.6</v>
      </c>
      <c r="B71" s="17"/>
      <c r="C71" s="26" t="s">
        <v>108</v>
      </c>
      <c r="D71" s="20"/>
      <c r="E71" s="20"/>
      <c r="F71" s="12"/>
      <c r="G71" s="46"/>
      <c r="H71" s="150"/>
      <c r="I71" s="1">
        <v>2</v>
      </c>
    </row>
    <row r="72" spans="1:9" x14ac:dyDescent="0.2">
      <c r="A72" s="8"/>
      <c r="B72" s="17"/>
      <c r="C72" s="26"/>
      <c r="D72" s="20"/>
      <c r="E72" s="20"/>
      <c r="F72" s="12"/>
      <c r="G72" s="27"/>
      <c r="H72" s="147"/>
      <c r="I72" s="1">
        <v>3</v>
      </c>
    </row>
    <row r="73" spans="1:9" x14ac:dyDescent="0.2">
      <c r="A73" s="8" t="s">
        <v>109</v>
      </c>
      <c r="B73" s="17" t="s">
        <v>110</v>
      </c>
      <c r="C73" s="19" t="s">
        <v>111</v>
      </c>
      <c r="D73" s="20" t="s">
        <v>57</v>
      </c>
      <c r="E73" s="20">
        <v>1</v>
      </c>
      <c r="F73" s="12"/>
      <c r="G73" s="27"/>
      <c r="H73" s="147">
        <f>$E73*G73</f>
        <v>0</v>
      </c>
      <c r="I73" s="1">
        <v>4</v>
      </c>
    </row>
    <row r="74" spans="1:9" x14ac:dyDescent="0.2">
      <c r="A74" s="8"/>
      <c r="B74" s="17"/>
      <c r="C74" s="19"/>
      <c r="D74" s="20"/>
      <c r="E74" s="20"/>
      <c r="F74" s="12"/>
      <c r="G74" s="27"/>
      <c r="H74" s="147">
        <f t="shared" ref="H74:H79" si="1">$E74*G74</f>
        <v>0</v>
      </c>
      <c r="I74" s="1">
        <v>5</v>
      </c>
    </row>
    <row r="75" spans="1:9" ht="14.25" customHeight="1" x14ac:dyDescent="0.2">
      <c r="A75" s="8"/>
      <c r="B75" s="17"/>
      <c r="C75" s="47" t="s">
        <v>112</v>
      </c>
      <c r="D75" s="20"/>
      <c r="E75" s="20"/>
      <c r="F75" s="12"/>
      <c r="G75" s="27"/>
      <c r="H75" s="147">
        <f t="shared" si="1"/>
        <v>0</v>
      </c>
      <c r="I75" s="1">
        <v>6</v>
      </c>
    </row>
    <row r="76" spans="1:9" x14ac:dyDescent="0.2">
      <c r="A76" s="8"/>
      <c r="B76" s="17"/>
      <c r="C76" s="48" t="s">
        <v>113</v>
      </c>
      <c r="D76" s="20"/>
      <c r="E76" s="49"/>
      <c r="F76" s="50"/>
      <c r="G76" s="27"/>
      <c r="H76" s="147">
        <f t="shared" si="1"/>
        <v>0</v>
      </c>
      <c r="I76" s="1">
        <v>7</v>
      </c>
    </row>
    <row r="77" spans="1:9" x14ac:dyDescent="0.2">
      <c r="A77" s="8"/>
      <c r="B77" s="17"/>
      <c r="C77" s="48"/>
      <c r="D77" s="20"/>
      <c r="E77" s="49"/>
      <c r="F77" s="50"/>
      <c r="G77" s="27"/>
      <c r="H77" s="147">
        <f t="shared" si="1"/>
        <v>0</v>
      </c>
      <c r="I77" s="1">
        <v>8</v>
      </c>
    </row>
    <row r="78" spans="1:9" x14ac:dyDescent="0.2">
      <c r="A78" s="8"/>
      <c r="B78" s="17" t="s">
        <v>114</v>
      </c>
      <c r="C78" s="48" t="s">
        <v>115</v>
      </c>
      <c r="D78" s="20"/>
      <c r="E78" s="49"/>
      <c r="F78" s="50"/>
      <c r="G78" s="27"/>
      <c r="H78" s="147">
        <f t="shared" si="1"/>
        <v>0</v>
      </c>
      <c r="I78" s="1">
        <v>9</v>
      </c>
    </row>
    <row r="79" spans="1:9" x14ac:dyDescent="0.2">
      <c r="A79" s="8"/>
      <c r="B79" s="17"/>
      <c r="C79" s="48"/>
      <c r="D79" s="20"/>
      <c r="E79" s="49"/>
      <c r="F79" s="50"/>
      <c r="G79" s="27"/>
      <c r="H79" s="147">
        <f t="shared" si="1"/>
        <v>0</v>
      </c>
      <c r="I79" s="1">
        <v>10</v>
      </c>
    </row>
    <row r="80" spans="1:9" x14ac:dyDescent="0.2">
      <c r="A80" s="8" t="s">
        <v>116</v>
      </c>
      <c r="B80" s="17"/>
      <c r="C80" s="19" t="s">
        <v>62</v>
      </c>
      <c r="D80" s="20" t="s">
        <v>57</v>
      </c>
      <c r="E80" s="49" t="s">
        <v>63</v>
      </c>
      <c r="F80" s="50"/>
      <c r="G80" s="21"/>
      <c r="H80" s="147"/>
      <c r="I80" s="1">
        <v>11</v>
      </c>
    </row>
    <row r="81" spans="1:9" x14ac:dyDescent="0.2">
      <c r="A81" s="8" t="s">
        <v>117</v>
      </c>
      <c r="B81" s="17"/>
      <c r="C81" s="19" t="s">
        <v>65</v>
      </c>
      <c r="D81" s="20" t="s">
        <v>57</v>
      </c>
      <c r="E81" s="49" t="s">
        <v>63</v>
      </c>
      <c r="F81" s="50"/>
      <c r="G81" s="21"/>
      <c r="H81" s="147"/>
      <c r="I81" s="1">
        <v>12</v>
      </c>
    </row>
    <row r="82" spans="1:9" x14ac:dyDescent="0.2">
      <c r="A82" s="8" t="s">
        <v>118</v>
      </c>
      <c r="B82" s="17"/>
      <c r="C82" s="19" t="s">
        <v>67</v>
      </c>
      <c r="D82" s="20" t="s">
        <v>57</v>
      </c>
      <c r="E82" s="49" t="s">
        <v>63</v>
      </c>
      <c r="F82" s="50"/>
      <c r="G82" s="21"/>
      <c r="H82" s="147"/>
      <c r="I82" s="1">
        <v>13</v>
      </c>
    </row>
    <row r="83" spans="1:9" x14ac:dyDescent="0.2">
      <c r="A83" s="8" t="s">
        <v>119</v>
      </c>
      <c r="B83" s="17"/>
      <c r="C83" s="19" t="s">
        <v>69</v>
      </c>
      <c r="D83" s="20" t="s">
        <v>57</v>
      </c>
      <c r="E83" s="49" t="s">
        <v>63</v>
      </c>
      <c r="F83" s="50"/>
      <c r="G83" s="21"/>
      <c r="H83" s="147"/>
      <c r="I83" s="1">
        <v>14</v>
      </c>
    </row>
    <row r="84" spans="1:9" x14ac:dyDescent="0.2">
      <c r="A84" s="8" t="s">
        <v>120</v>
      </c>
      <c r="B84" s="17"/>
      <c r="C84" s="19" t="s">
        <v>90</v>
      </c>
      <c r="D84" s="20" t="s">
        <v>57</v>
      </c>
      <c r="E84" s="49" t="s">
        <v>63</v>
      </c>
      <c r="F84" s="50"/>
      <c r="G84" s="21"/>
      <c r="H84" s="147"/>
      <c r="I84" s="1">
        <v>15</v>
      </c>
    </row>
    <row r="85" spans="1:9" x14ac:dyDescent="0.2">
      <c r="A85" s="8"/>
      <c r="B85" s="17"/>
      <c r="C85" s="51"/>
      <c r="D85" s="20"/>
      <c r="E85" s="49"/>
      <c r="F85" s="50"/>
      <c r="G85" s="21"/>
      <c r="H85" s="147"/>
      <c r="I85" s="1">
        <v>16</v>
      </c>
    </row>
    <row r="86" spans="1:9" x14ac:dyDescent="0.2">
      <c r="A86" s="8"/>
      <c r="B86" s="17" t="s">
        <v>114</v>
      </c>
      <c r="C86" s="52" t="s">
        <v>72</v>
      </c>
      <c r="D86" s="20"/>
      <c r="E86" s="49"/>
      <c r="F86" s="50"/>
      <c r="G86" s="21"/>
      <c r="H86" s="147"/>
      <c r="I86" s="1">
        <v>17</v>
      </c>
    </row>
    <row r="87" spans="1:9" x14ac:dyDescent="0.2">
      <c r="A87" s="8"/>
      <c r="B87" s="17"/>
      <c r="C87" s="52"/>
      <c r="D87" s="20"/>
      <c r="E87" s="49"/>
      <c r="F87" s="50"/>
      <c r="G87" s="21"/>
      <c r="H87" s="147"/>
      <c r="I87" s="1">
        <v>18</v>
      </c>
    </row>
    <row r="88" spans="1:9" x14ac:dyDescent="0.2">
      <c r="A88" s="8" t="s">
        <v>121</v>
      </c>
      <c r="B88" s="17"/>
      <c r="C88" s="19" t="s">
        <v>122</v>
      </c>
      <c r="D88" s="20" t="s">
        <v>57</v>
      </c>
      <c r="E88" s="20">
        <v>1</v>
      </c>
      <c r="F88" s="12"/>
      <c r="G88" s="21"/>
      <c r="H88" s="147">
        <f t="shared" ref="H88:H95" si="2">$E88*G88</f>
        <v>0</v>
      </c>
      <c r="I88" s="1">
        <v>19</v>
      </c>
    </row>
    <row r="89" spans="1:9" x14ac:dyDescent="0.2">
      <c r="A89" s="8" t="s">
        <v>123</v>
      </c>
      <c r="B89" s="17"/>
      <c r="C89" s="19" t="s">
        <v>75</v>
      </c>
      <c r="D89" s="20" t="s">
        <v>57</v>
      </c>
      <c r="E89" s="20">
        <v>1</v>
      </c>
      <c r="F89" s="12"/>
      <c r="G89" s="21"/>
      <c r="H89" s="147">
        <f t="shared" si="2"/>
        <v>0</v>
      </c>
      <c r="I89" s="1">
        <v>20</v>
      </c>
    </row>
    <row r="90" spans="1:9" x14ac:dyDescent="0.2">
      <c r="A90" s="8" t="s">
        <v>124</v>
      </c>
      <c r="B90" s="17"/>
      <c r="C90" s="19" t="s">
        <v>77</v>
      </c>
      <c r="D90" s="20" t="s">
        <v>57</v>
      </c>
      <c r="E90" s="20">
        <v>1</v>
      </c>
      <c r="F90" s="12"/>
      <c r="G90" s="21"/>
      <c r="H90" s="147">
        <f t="shared" si="2"/>
        <v>0</v>
      </c>
      <c r="I90" s="1">
        <v>21</v>
      </c>
    </row>
    <row r="91" spans="1:9" x14ac:dyDescent="0.2">
      <c r="A91" s="8" t="s">
        <v>125</v>
      </c>
      <c r="B91" s="17"/>
      <c r="C91" s="19" t="s">
        <v>79</v>
      </c>
      <c r="D91" s="20" t="s">
        <v>57</v>
      </c>
      <c r="E91" s="20">
        <v>1</v>
      </c>
      <c r="F91" s="12"/>
      <c r="G91" s="21"/>
      <c r="H91" s="147">
        <f t="shared" si="2"/>
        <v>0</v>
      </c>
      <c r="I91" s="1">
        <v>22</v>
      </c>
    </row>
    <row r="92" spans="1:9" x14ac:dyDescent="0.2">
      <c r="A92" s="8" t="s">
        <v>126</v>
      </c>
      <c r="B92" s="17"/>
      <c r="C92" s="19" t="s">
        <v>81</v>
      </c>
      <c r="D92" s="20" t="s">
        <v>57</v>
      </c>
      <c r="E92" s="20">
        <v>1</v>
      </c>
      <c r="F92" s="12"/>
      <c r="G92" s="21"/>
      <c r="H92" s="147">
        <f t="shared" si="2"/>
        <v>0</v>
      </c>
      <c r="I92" s="1">
        <v>23</v>
      </c>
    </row>
    <row r="93" spans="1:9" x14ac:dyDescent="0.2">
      <c r="A93" s="8" t="s">
        <v>127</v>
      </c>
      <c r="B93" s="17"/>
      <c r="C93" s="19" t="s">
        <v>128</v>
      </c>
      <c r="D93" s="20" t="s">
        <v>57</v>
      </c>
      <c r="E93" s="20">
        <v>1</v>
      </c>
      <c r="F93" s="12"/>
      <c r="G93" s="21"/>
      <c r="H93" s="147">
        <f t="shared" si="2"/>
        <v>0</v>
      </c>
      <c r="I93" s="1">
        <v>24</v>
      </c>
    </row>
    <row r="94" spans="1:9" x14ac:dyDescent="0.2">
      <c r="A94" s="8" t="s">
        <v>129</v>
      </c>
      <c r="B94" s="17"/>
      <c r="C94" s="19" t="s">
        <v>85</v>
      </c>
      <c r="D94" s="20" t="s">
        <v>57</v>
      </c>
      <c r="E94" s="20">
        <v>1</v>
      </c>
      <c r="F94" s="12"/>
      <c r="G94" s="21"/>
      <c r="H94" s="147">
        <f t="shared" si="2"/>
        <v>0</v>
      </c>
      <c r="I94" s="1">
        <v>25</v>
      </c>
    </row>
    <row r="95" spans="1:9" x14ac:dyDescent="0.2">
      <c r="A95" s="8" t="s">
        <v>130</v>
      </c>
      <c r="B95" s="17"/>
      <c r="C95" s="19" t="s">
        <v>87</v>
      </c>
      <c r="D95" s="20" t="s">
        <v>57</v>
      </c>
      <c r="E95" s="20">
        <v>1</v>
      </c>
      <c r="F95" s="12"/>
      <c r="G95" s="21"/>
      <c r="H95" s="147">
        <f t="shared" si="2"/>
        <v>0</v>
      </c>
      <c r="I95" s="1">
        <v>26</v>
      </c>
    </row>
    <row r="96" spans="1:9" x14ac:dyDescent="0.2">
      <c r="A96" s="8"/>
      <c r="B96" s="17"/>
      <c r="C96" s="52"/>
      <c r="D96" s="20"/>
      <c r="E96" s="49"/>
      <c r="F96" s="50"/>
      <c r="G96" s="21"/>
      <c r="H96" s="147"/>
      <c r="I96" s="1">
        <v>27</v>
      </c>
    </row>
    <row r="97" spans="1:9" x14ac:dyDescent="0.2">
      <c r="A97" s="8" t="s">
        <v>131</v>
      </c>
      <c r="B97" s="17" t="s">
        <v>132</v>
      </c>
      <c r="C97" s="51" t="s">
        <v>133</v>
      </c>
      <c r="D97" s="8" t="s">
        <v>57</v>
      </c>
      <c r="E97" s="53">
        <v>1</v>
      </c>
      <c r="F97" s="50"/>
      <c r="G97" s="21"/>
      <c r="H97" s="147">
        <f>$E97*G97</f>
        <v>0</v>
      </c>
      <c r="I97" s="1">
        <v>28</v>
      </c>
    </row>
    <row r="98" spans="1:9" x14ac:dyDescent="0.2">
      <c r="A98" s="8"/>
      <c r="B98" s="17"/>
      <c r="C98" s="54"/>
      <c r="D98" s="8"/>
      <c r="E98" s="53"/>
      <c r="F98" s="50"/>
      <c r="G98" s="21"/>
      <c r="H98" s="147"/>
      <c r="I98" s="1">
        <v>29</v>
      </c>
    </row>
    <row r="99" spans="1:9" ht="25.5" x14ac:dyDescent="0.2">
      <c r="A99" s="8" t="s">
        <v>134</v>
      </c>
      <c r="B99" s="17" t="s">
        <v>135</v>
      </c>
      <c r="C99" s="55" t="s">
        <v>136</v>
      </c>
      <c r="D99" s="8" t="s">
        <v>57</v>
      </c>
      <c r="E99" s="53">
        <v>1</v>
      </c>
      <c r="F99" s="50"/>
      <c r="G99" s="21"/>
      <c r="H99" s="147">
        <f>$E99*G99</f>
        <v>0</v>
      </c>
      <c r="I99" s="1">
        <v>30</v>
      </c>
    </row>
    <row r="100" spans="1:9" x14ac:dyDescent="0.2">
      <c r="A100" s="8"/>
      <c r="B100" s="17"/>
      <c r="C100" s="56"/>
      <c r="D100" s="8"/>
      <c r="E100" s="53"/>
      <c r="F100" s="50"/>
      <c r="G100" s="21"/>
      <c r="H100" s="147"/>
      <c r="I100" s="1">
        <v>31</v>
      </c>
    </row>
    <row r="101" spans="1:9" x14ac:dyDescent="0.2">
      <c r="A101" s="8"/>
      <c r="B101" s="17"/>
      <c r="C101" s="56"/>
      <c r="D101" s="8"/>
      <c r="E101" s="53"/>
      <c r="F101" s="50"/>
      <c r="G101" s="21"/>
      <c r="H101" s="147"/>
      <c r="I101" s="1">
        <v>32</v>
      </c>
    </row>
    <row r="102" spans="1:9" x14ac:dyDescent="0.2">
      <c r="A102" s="8" t="s">
        <v>137</v>
      </c>
      <c r="B102" s="17" t="s">
        <v>138</v>
      </c>
      <c r="C102" s="51" t="s">
        <v>139</v>
      </c>
      <c r="D102" s="8" t="s">
        <v>57</v>
      </c>
      <c r="E102" s="53">
        <v>1</v>
      </c>
      <c r="F102" s="50"/>
      <c r="G102" s="21"/>
      <c r="H102" s="147">
        <f>$E102*G102</f>
        <v>0</v>
      </c>
      <c r="I102" s="1">
        <v>33</v>
      </c>
    </row>
    <row r="103" spans="1:9" x14ac:dyDescent="0.2">
      <c r="A103" s="8"/>
      <c r="B103" s="17"/>
      <c r="C103" s="54"/>
      <c r="D103" s="8"/>
      <c r="E103" s="53"/>
      <c r="F103" s="50"/>
      <c r="G103" s="21"/>
      <c r="H103" s="147"/>
      <c r="I103" s="1">
        <v>34</v>
      </c>
    </row>
    <row r="104" spans="1:9" x14ac:dyDescent="0.2">
      <c r="A104" s="8"/>
      <c r="B104" s="29" t="s">
        <v>140</v>
      </c>
      <c r="C104" s="57" t="s">
        <v>95</v>
      </c>
      <c r="D104" s="8"/>
      <c r="E104" s="53"/>
      <c r="F104" s="50"/>
      <c r="G104" s="58"/>
      <c r="H104" s="146"/>
      <c r="I104" s="1">
        <v>35</v>
      </c>
    </row>
    <row r="105" spans="1:9" ht="14.25" customHeight="1" x14ac:dyDescent="0.2">
      <c r="A105" s="8" t="s">
        <v>141</v>
      </c>
      <c r="B105" s="29" t="s">
        <v>142</v>
      </c>
      <c r="C105" s="59" t="s">
        <v>143</v>
      </c>
      <c r="D105" s="8" t="s">
        <v>57</v>
      </c>
      <c r="E105" s="53">
        <v>1</v>
      </c>
      <c r="F105" s="50"/>
      <c r="G105" s="21"/>
      <c r="H105" s="147">
        <f>$E105*G105</f>
        <v>0</v>
      </c>
      <c r="I105" s="1">
        <v>36</v>
      </c>
    </row>
    <row r="106" spans="1:9" ht="15" customHeight="1" x14ac:dyDescent="0.2">
      <c r="A106" s="8"/>
      <c r="B106" s="29"/>
      <c r="C106" s="59" t="s">
        <v>144</v>
      </c>
      <c r="D106" s="8"/>
      <c r="E106" s="53"/>
      <c r="F106" s="50"/>
      <c r="G106" s="21"/>
      <c r="H106" s="147"/>
      <c r="I106" s="1">
        <v>37</v>
      </c>
    </row>
    <row r="107" spans="1:9" x14ac:dyDescent="0.2">
      <c r="A107" s="8"/>
      <c r="B107" s="29"/>
      <c r="C107" s="59" t="s">
        <v>145</v>
      </c>
      <c r="D107" s="8"/>
      <c r="E107" s="53"/>
      <c r="F107" s="50"/>
      <c r="G107" s="21"/>
      <c r="H107" s="147"/>
      <c r="I107" s="1">
        <v>38</v>
      </c>
    </row>
    <row r="108" spans="1:9" x14ac:dyDescent="0.2">
      <c r="A108" s="8"/>
      <c r="B108" s="29"/>
      <c r="C108" s="59"/>
      <c r="D108" s="8"/>
      <c r="E108" s="53"/>
      <c r="F108" s="50"/>
      <c r="G108" s="21"/>
      <c r="H108" s="147"/>
      <c r="I108" s="1">
        <v>39</v>
      </c>
    </row>
    <row r="109" spans="1:9" x14ac:dyDescent="0.2">
      <c r="A109" s="8"/>
      <c r="B109" s="17" t="s">
        <v>146</v>
      </c>
      <c r="C109" s="60" t="s">
        <v>102</v>
      </c>
      <c r="D109" s="8"/>
      <c r="E109" s="53"/>
      <c r="F109" s="50"/>
      <c r="G109" s="58"/>
      <c r="H109" s="146"/>
      <c r="I109" s="1">
        <v>40</v>
      </c>
    </row>
    <row r="110" spans="1:9" x14ac:dyDescent="0.2">
      <c r="A110" s="8"/>
      <c r="B110" s="17"/>
      <c r="C110" s="60"/>
      <c r="D110" s="8"/>
      <c r="E110" s="53"/>
      <c r="F110" s="50"/>
      <c r="G110" s="58"/>
      <c r="H110" s="146"/>
      <c r="I110" s="1">
        <v>41</v>
      </c>
    </row>
    <row r="111" spans="1:9" x14ac:dyDescent="0.2">
      <c r="A111" s="8" t="s">
        <v>147</v>
      </c>
      <c r="B111" s="61" t="s">
        <v>148</v>
      </c>
      <c r="C111" s="40" t="s">
        <v>105</v>
      </c>
      <c r="D111" s="8" t="s">
        <v>57</v>
      </c>
      <c r="E111" s="53">
        <v>1</v>
      </c>
      <c r="F111" s="50"/>
      <c r="G111" s="21"/>
      <c r="H111" s="147">
        <f>$E111*G111</f>
        <v>0</v>
      </c>
      <c r="I111" s="1">
        <v>42</v>
      </c>
    </row>
    <row r="112" spans="1:9" x14ac:dyDescent="0.2">
      <c r="A112" s="8"/>
      <c r="B112" s="61"/>
      <c r="C112" s="47"/>
      <c r="D112" s="20"/>
      <c r="E112" s="49"/>
      <c r="F112" s="50"/>
      <c r="G112" s="62"/>
      <c r="H112" s="147"/>
      <c r="I112" s="1">
        <v>43</v>
      </c>
    </row>
    <row r="113" spans="1:9" x14ac:dyDescent="0.2">
      <c r="A113" s="8"/>
      <c r="B113" s="61"/>
      <c r="C113" s="63" t="s">
        <v>149</v>
      </c>
      <c r="D113" s="20"/>
      <c r="E113" s="49"/>
      <c r="F113" s="50"/>
      <c r="G113" s="62"/>
      <c r="H113" s="147"/>
      <c r="I113" s="1">
        <v>44</v>
      </c>
    </row>
    <row r="114" spans="1:9" x14ac:dyDescent="0.2">
      <c r="A114" s="8"/>
      <c r="B114" s="61"/>
      <c r="C114" s="63"/>
      <c r="D114" s="20"/>
      <c r="E114" s="49"/>
      <c r="F114" s="50"/>
      <c r="G114" s="62"/>
      <c r="H114" s="147"/>
      <c r="I114" s="1">
        <v>45</v>
      </c>
    </row>
    <row r="115" spans="1:9" ht="13.5" customHeight="1" x14ac:dyDescent="0.2">
      <c r="A115" s="8" t="s">
        <v>150</v>
      </c>
      <c r="B115" s="61"/>
      <c r="C115" s="55" t="s">
        <v>151</v>
      </c>
      <c r="D115" s="20" t="s">
        <v>152</v>
      </c>
      <c r="E115" s="49">
        <v>1</v>
      </c>
      <c r="F115" s="50"/>
      <c r="G115" s="62"/>
      <c r="H115" s="147">
        <f>$E115*G115</f>
        <v>0</v>
      </c>
      <c r="I115" s="1">
        <v>46</v>
      </c>
    </row>
    <row r="116" spans="1:9" x14ac:dyDescent="0.2">
      <c r="A116" s="8"/>
      <c r="B116" s="61"/>
      <c r="C116" s="63"/>
      <c r="D116" s="20"/>
      <c r="E116" s="49"/>
      <c r="F116" s="50"/>
      <c r="G116" s="62"/>
      <c r="H116" s="147"/>
      <c r="I116" s="1">
        <v>47</v>
      </c>
    </row>
    <row r="117" spans="1:9" x14ac:dyDescent="0.2">
      <c r="A117" s="8"/>
      <c r="B117" s="61"/>
      <c r="C117" s="63"/>
      <c r="D117" s="20"/>
      <c r="E117" s="49"/>
      <c r="F117" s="50"/>
      <c r="G117" s="62"/>
      <c r="H117" s="147"/>
      <c r="I117" s="1"/>
    </row>
    <row r="118" spans="1:9" x14ac:dyDescent="0.2">
      <c r="A118" s="8"/>
      <c r="B118" s="61"/>
      <c r="C118" s="63"/>
      <c r="D118" s="20"/>
      <c r="E118" s="49"/>
      <c r="F118" s="50"/>
      <c r="G118" s="62"/>
      <c r="H118" s="147"/>
      <c r="I118" s="1"/>
    </row>
    <row r="119" spans="1:9" x14ac:dyDescent="0.2">
      <c r="A119" s="8"/>
      <c r="B119" s="61"/>
      <c r="C119" s="63"/>
      <c r="D119" s="20"/>
      <c r="E119" s="49"/>
      <c r="F119" s="50"/>
      <c r="G119" s="62"/>
      <c r="H119" s="147"/>
      <c r="I119" s="1"/>
    </row>
    <row r="120" spans="1:9" x14ac:dyDescent="0.2">
      <c r="A120" s="8"/>
      <c r="B120" s="61"/>
      <c r="C120" s="63"/>
      <c r="D120" s="20"/>
      <c r="E120" s="49"/>
      <c r="F120" s="50"/>
      <c r="G120" s="62"/>
      <c r="H120" s="147"/>
      <c r="I120" s="1"/>
    </row>
    <row r="121" spans="1:9" x14ac:dyDescent="0.2">
      <c r="A121" s="8"/>
      <c r="B121" s="61"/>
      <c r="C121" s="63"/>
      <c r="D121" s="20"/>
      <c r="E121" s="49"/>
      <c r="F121" s="50"/>
      <c r="G121" s="62"/>
      <c r="H121" s="147"/>
      <c r="I121" s="1"/>
    </row>
    <row r="122" spans="1:9" x14ac:dyDescent="0.2">
      <c r="A122" s="8"/>
      <c r="B122" s="61"/>
      <c r="C122" s="63"/>
      <c r="D122" s="20"/>
      <c r="E122" s="49"/>
      <c r="F122" s="50"/>
      <c r="G122" s="62"/>
      <c r="H122" s="147"/>
      <c r="I122" s="1"/>
    </row>
    <row r="123" spans="1:9" x14ac:dyDescent="0.2">
      <c r="A123" s="8"/>
      <c r="B123" s="61"/>
      <c r="C123" s="63"/>
      <c r="D123" s="20"/>
      <c r="E123" s="49"/>
      <c r="F123" s="50"/>
      <c r="G123" s="62"/>
      <c r="H123" s="147"/>
      <c r="I123" s="1"/>
    </row>
    <row r="124" spans="1:9" x14ac:dyDescent="0.2">
      <c r="A124" s="8"/>
      <c r="B124" s="61"/>
      <c r="C124" s="63"/>
      <c r="D124" s="20"/>
      <c r="E124" s="49"/>
      <c r="F124" s="50"/>
      <c r="G124" s="62"/>
      <c r="H124" s="147"/>
      <c r="I124" s="1"/>
    </row>
    <row r="125" spans="1:9" x14ac:dyDescent="0.2">
      <c r="A125" s="8"/>
      <c r="B125" s="61"/>
      <c r="C125" s="63"/>
      <c r="D125" s="20"/>
      <c r="E125" s="49"/>
      <c r="F125" s="50"/>
      <c r="G125" s="62"/>
      <c r="H125" s="147"/>
      <c r="I125" s="1"/>
    </row>
    <row r="126" spans="1:9" x14ac:dyDescent="0.2">
      <c r="A126" s="8"/>
      <c r="B126" s="61"/>
      <c r="C126" s="63"/>
      <c r="D126" s="20"/>
      <c r="E126" s="49"/>
      <c r="F126" s="50"/>
      <c r="G126" s="62"/>
      <c r="H126" s="147"/>
      <c r="I126" s="1"/>
    </row>
    <row r="127" spans="1:9" x14ac:dyDescent="0.2">
      <c r="A127" s="8"/>
      <c r="B127" s="61"/>
      <c r="C127" s="63"/>
      <c r="D127" s="20"/>
      <c r="E127" s="49"/>
      <c r="F127" s="50"/>
      <c r="G127" s="62"/>
      <c r="H127" s="147"/>
      <c r="I127" s="1"/>
    </row>
    <row r="128" spans="1:9" x14ac:dyDescent="0.2">
      <c r="A128" s="8"/>
      <c r="B128" s="61"/>
      <c r="C128" s="63"/>
      <c r="D128" s="20"/>
      <c r="E128" s="49"/>
      <c r="F128" s="50"/>
      <c r="G128" s="62"/>
      <c r="H128" s="147"/>
      <c r="I128" s="1"/>
    </row>
    <row r="129" spans="1:9" x14ac:dyDescent="0.2">
      <c r="A129" s="8"/>
      <c r="B129" s="61"/>
      <c r="C129" s="63"/>
      <c r="D129" s="20"/>
      <c r="E129" s="49"/>
      <c r="F129" s="50"/>
      <c r="G129" s="62"/>
      <c r="H129" s="147"/>
      <c r="I129" s="1"/>
    </row>
    <row r="130" spans="1:9" x14ac:dyDescent="0.2">
      <c r="A130" s="8"/>
      <c r="B130" s="61"/>
      <c r="C130" s="63"/>
      <c r="D130" s="20"/>
      <c r="E130" s="49"/>
      <c r="F130" s="50"/>
      <c r="G130" s="62"/>
      <c r="H130" s="147"/>
      <c r="I130" s="1"/>
    </row>
    <row r="131" spans="1:9" x14ac:dyDescent="0.2">
      <c r="A131" s="8"/>
      <c r="B131" s="61"/>
      <c r="C131" s="63"/>
      <c r="D131" s="20"/>
      <c r="E131" s="49"/>
      <c r="F131" s="50"/>
      <c r="G131" s="62"/>
      <c r="H131" s="147"/>
      <c r="I131" s="1"/>
    </row>
    <row r="132" spans="1:9" x14ac:dyDescent="0.2">
      <c r="A132" s="8"/>
      <c r="B132" s="61"/>
      <c r="C132" s="63"/>
      <c r="D132" s="20"/>
      <c r="E132" s="49"/>
      <c r="F132" s="50"/>
      <c r="G132" s="62"/>
      <c r="H132" s="147"/>
      <c r="I132" s="1"/>
    </row>
    <row r="133" spans="1:9" x14ac:dyDescent="0.2">
      <c r="A133" s="8"/>
      <c r="B133" s="61"/>
      <c r="C133" s="63"/>
      <c r="D133" s="20"/>
      <c r="E133" s="49"/>
      <c r="F133" s="50"/>
      <c r="G133" s="62"/>
      <c r="H133" s="147"/>
      <c r="I133" s="1"/>
    </row>
    <row r="134" spans="1:9" x14ac:dyDescent="0.2">
      <c r="A134" s="8"/>
      <c r="B134" s="61"/>
      <c r="C134" s="63"/>
      <c r="D134" s="20"/>
      <c r="E134" s="49"/>
      <c r="F134" s="50"/>
      <c r="G134" s="62"/>
      <c r="H134" s="147"/>
      <c r="I134" s="1"/>
    </row>
    <row r="135" spans="1:9" x14ac:dyDescent="0.2">
      <c r="A135" s="8"/>
      <c r="B135" s="61"/>
      <c r="C135" s="63"/>
      <c r="D135" s="20"/>
      <c r="E135" s="49"/>
      <c r="F135" s="50"/>
      <c r="G135" s="62"/>
      <c r="H135" s="147"/>
      <c r="I135" s="1"/>
    </row>
    <row r="136" spans="1:9" x14ac:dyDescent="0.2">
      <c r="A136" s="8"/>
      <c r="B136" s="61"/>
      <c r="C136" s="63"/>
      <c r="D136" s="20"/>
      <c r="E136" s="49"/>
      <c r="F136" s="50"/>
      <c r="G136" s="62"/>
      <c r="H136" s="147"/>
      <c r="I136" s="1"/>
    </row>
    <row r="137" spans="1:9" x14ac:dyDescent="0.2">
      <c r="A137" s="8"/>
      <c r="B137" s="61"/>
      <c r="C137" s="63"/>
      <c r="D137" s="20"/>
      <c r="E137" s="49"/>
      <c r="F137" s="50"/>
      <c r="G137" s="62"/>
      <c r="H137" s="147"/>
      <c r="I137" s="1">
        <v>48</v>
      </c>
    </row>
    <row r="138" spans="1:9" x14ac:dyDescent="0.2">
      <c r="A138" s="8"/>
      <c r="B138" s="61"/>
      <c r="C138" s="64"/>
      <c r="D138" s="65"/>
      <c r="E138" s="64"/>
      <c r="F138" s="50"/>
      <c r="G138" s="66"/>
      <c r="H138" s="147"/>
      <c r="I138" s="1">
        <v>49</v>
      </c>
    </row>
    <row r="139" spans="1:9" ht="12.75" customHeight="1" x14ac:dyDescent="0.25">
      <c r="A139" s="107"/>
      <c r="B139" s="107"/>
      <c r="C139" s="340" t="s">
        <v>153</v>
      </c>
      <c r="D139" s="107"/>
      <c r="E139" s="107"/>
      <c r="F139" s="107"/>
      <c r="G139" s="107"/>
      <c r="H139" s="107"/>
      <c r="I139" s="1">
        <v>54</v>
      </c>
    </row>
    <row r="140" spans="1:9" ht="12.75" customHeight="1" x14ac:dyDescent="0.25">
      <c r="A140" s="107"/>
      <c r="B140" s="107"/>
      <c r="C140" s="340" t="s">
        <v>51</v>
      </c>
      <c r="D140" s="107"/>
      <c r="E140" s="107"/>
      <c r="F140" s="107"/>
      <c r="G140" s="107"/>
      <c r="H140" s="107"/>
      <c r="I140" s="1">
        <v>55</v>
      </c>
    </row>
    <row r="141" spans="1:9" ht="12.75" customHeight="1" x14ac:dyDescent="0.25">
      <c r="A141" s="108"/>
      <c r="B141" s="108"/>
      <c r="C141" s="341" t="s">
        <v>154</v>
      </c>
      <c r="D141" s="108"/>
      <c r="E141" s="108"/>
      <c r="F141" s="108"/>
      <c r="G141" s="108"/>
      <c r="H141" s="108"/>
      <c r="I141" s="1">
        <v>56</v>
      </c>
    </row>
    <row r="142" spans="1:9" x14ac:dyDescent="0.2">
      <c r="A142" s="69"/>
      <c r="B142" s="70"/>
      <c r="C142" s="493" t="s">
        <v>155</v>
      </c>
      <c r="D142" s="494"/>
      <c r="E142" s="494"/>
      <c r="F142" s="494"/>
      <c r="G142" s="495"/>
      <c r="H142" s="151">
        <f>SUM(H75:H141)</f>
        <v>0</v>
      </c>
      <c r="I142" s="1">
        <v>57</v>
      </c>
    </row>
    <row r="143" spans="1:9" x14ac:dyDescent="0.2">
      <c r="C143" s="74"/>
      <c r="D143" s="74"/>
      <c r="E143" s="74"/>
      <c r="I143" s="1"/>
    </row>
    <row r="144" spans="1:9" x14ac:dyDescent="0.2">
      <c r="C144" s="74"/>
      <c r="D144" s="74"/>
      <c r="E144" s="74"/>
      <c r="I144" s="1"/>
    </row>
    <row r="145" spans="9:9" x14ac:dyDescent="0.2">
      <c r="I145" s="1"/>
    </row>
    <row r="146" spans="9:9" x14ac:dyDescent="0.2">
      <c r="I146" s="1"/>
    </row>
    <row r="147" spans="9:9" x14ac:dyDescent="0.2">
      <c r="I147" s="1"/>
    </row>
    <row r="148" spans="9:9" x14ac:dyDescent="0.2">
      <c r="I148" s="1"/>
    </row>
    <row r="149" spans="9:9" x14ac:dyDescent="0.2">
      <c r="I149" s="1"/>
    </row>
    <row r="150" spans="9:9" x14ac:dyDescent="0.2">
      <c r="I150" s="1"/>
    </row>
    <row r="151" spans="9:9" x14ac:dyDescent="0.2">
      <c r="I151" s="1"/>
    </row>
    <row r="152" spans="9:9" x14ac:dyDescent="0.2">
      <c r="I152" s="1"/>
    </row>
    <row r="153" spans="9:9" x14ac:dyDescent="0.2">
      <c r="I153" s="1"/>
    </row>
    <row r="154" spans="9:9" x14ac:dyDescent="0.2">
      <c r="I154" s="1"/>
    </row>
    <row r="155" spans="9:9" x14ac:dyDescent="0.2">
      <c r="I155" s="1"/>
    </row>
    <row r="156" spans="9:9" x14ac:dyDescent="0.2">
      <c r="I156" s="1"/>
    </row>
    <row r="157" spans="9:9" x14ac:dyDescent="0.2">
      <c r="I157" s="1"/>
    </row>
    <row r="158" spans="9:9" x14ac:dyDescent="0.2">
      <c r="I158" s="1"/>
    </row>
    <row r="159" spans="9:9" x14ac:dyDescent="0.2">
      <c r="I159" s="1"/>
    </row>
    <row r="160" spans="9:9" x14ac:dyDescent="0.2">
      <c r="I160" s="1"/>
    </row>
    <row r="161" spans="9:9" x14ac:dyDescent="0.2">
      <c r="I161" s="1"/>
    </row>
    <row r="162" spans="9:9" x14ac:dyDescent="0.2">
      <c r="I162" s="1"/>
    </row>
    <row r="163" spans="9:9" x14ac:dyDescent="0.2">
      <c r="I163" s="1"/>
    </row>
    <row r="164" spans="9:9" x14ac:dyDescent="0.2">
      <c r="I164" s="1"/>
    </row>
    <row r="165" spans="9:9" x14ac:dyDescent="0.2">
      <c r="I165" s="1"/>
    </row>
    <row r="166" spans="9:9" x14ac:dyDescent="0.2">
      <c r="I166" s="1"/>
    </row>
    <row r="167" spans="9:9" x14ac:dyDescent="0.2">
      <c r="I167" s="1"/>
    </row>
    <row r="168" spans="9:9" x14ac:dyDescent="0.2">
      <c r="I168" s="1"/>
    </row>
    <row r="169" spans="9:9" x14ac:dyDescent="0.2">
      <c r="I169" s="1"/>
    </row>
    <row r="170" spans="9:9" x14ac:dyDescent="0.2">
      <c r="I170" s="1"/>
    </row>
    <row r="171" spans="9:9" x14ac:dyDescent="0.2">
      <c r="I171" s="1"/>
    </row>
    <row r="172" spans="9:9" x14ac:dyDescent="0.2">
      <c r="I172" s="1"/>
    </row>
    <row r="173" spans="9:9" x14ac:dyDescent="0.2">
      <c r="I173" s="1"/>
    </row>
    <row r="174" spans="9:9" x14ac:dyDescent="0.2">
      <c r="I174" s="1"/>
    </row>
    <row r="175" spans="9:9" x14ac:dyDescent="0.2">
      <c r="I175" s="1"/>
    </row>
    <row r="176" spans="9:9" x14ac:dyDescent="0.2">
      <c r="I176" s="1"/>
    </row>
    <row r="177" spans="9:9" x14ac:dyDescent="0.2">
      <c r="I177" s="1"/>
    </row>
    <row r="178" spans="9:9" x14ac:dyDescent="0.2">
      <c r="I178" s="1"/>
    </row>
    <row r="179" spans="9:9" x14ac:dyDescent="0.2">
      <c r="I179" s="1"/>
    </row>
    <row r="180" spans="9:9" x14ac:dyDescent="0.2">
      <c r="I180" s="1"/>
    </row>
    <row r="181" spans="9:9" x14ac:dyDescent="0.2">
      <c r="I181" s="1"/>
    </row>
    <row r="182" spans="9:9" x14ac:dyDescent="0.2">
      <c r="I182" s="1"/>
    </row>
    <row r="183" spans="9:9" x14ac:dyDescent="0.2">
      <c r="I183" s="1"/>
    </row>
    <row r="184" spans="9:9" x14ac:dyDescent="0.2">
      <c r="I184" s="1"/>
    </row>
    <row r="185" spans="9:9" x14ac:dyDescent="0.2">
      <c r="I185" s="1"/>
    </row>
    <row r="186" spans="9:9" x14ac:dyDescent="0.2">
      <c r="I186" s="1"/>
    </row>
    <row r="187" spans="9:9" x14ac:dyDescent="0.2">
      <c r="I187" s="1"/>
    </row>
    <row r="188" spans="9:9" x14ac:dyDescent="0.2">
      <c r="I188" s="1"/>
    </row>
    <row r="189" spans="9:9" x14ac:dyDescent="0.2">
      <c r="I189" s="1"/>
    </row>
    <row r="190" spans="9:9" x14ac:dyDescent="0.2">
      <c r="I190" s="1"/>
    </row>
    <row r="191" spans="9:9" x14ac:dyDescent="0.2">
      <c r="I191" s="1"/>
    </row>
    <row r="192" spans="9:9" x14ac:dyDescent="0.2">
      <c r="I192" s="1"/>
    </row>
    <row r="193" spans="9:9" x14ac:dyDescent="0.2">
      <c r="I193" s="1"/>
    </row>
    <row r="194" spans="9:9" x14ac:dyDescent="0.2">
      <c r="I194" s="1"/>
    </row>
    <row r="195" spans="9:9" x14ac:dyDescent="0.2">
      <c r="I195" s="1"/>
    </row>
    <row r="196" spans="9:9" x14ac:dyDescent="0.2">
      <c r="I196" s="1"/>
    </row>
    <row r="197" spans="9:9" x14ac:dyDescent="0.2">
      <c r="I197" s="1"/>
    </row>
    <row r="198" spans="9:9" x14ac:dyDescent="0.2">
      <c r="I198" s="1"/>
    </row>
    <row r="199" spans="9:9" x14ac:dyDescent="0.2">
      <c r="I199" s="1"/>
    </row>
    <row r="200" spans="9:9" x14ac:dyDescent="0.2">
      <c r="I200" s="1"/>
    </row>
    <row r="201" spans="9:9" x14ac:dyDescent="0.2">
      <c r="I201" s="1"/>
    </row>
    <row r="202" spans="9:9" x14ac:dyDescent="0.2">
      <c r="I202" s="1"/>
    </row>
    <row r="203" spans="9:9" x14ac:dyDescent="0.2">
      <c r="I203" s="1"/>
    </row>
    <row r="204" spans="9:9" x14ac:dyDescent="0.2">
      <c r="I204" s="1"/>
    </row>
    <row r="205" spans="9:9" x14ac:dyDescent="0.2">
      <c r="I205" s="1"/>
    </row>
    <row r="206" spans="9:9" x14ac:dyDescent="0.2">
      <c r="I206" s="1"/>
    </row>
    <row r="207" spans="9:9" x14ac:dyDescent="0.2">
      <c r="I207" s="1"/>
    </row>
    <row r="208" spans="9:9" x14ac:dyDescent="0.2">
      <c r="I208" s="1"/>
    </row>
    <row r="209" spans="9:9" x14ac:dyDescent="0.2">
      <c r="I209" s="1"/>
    </row>
    <row r="210" spans="9:9" x14ac:dyDescent="0.2">
      <c r="I210" s="1"/>
    </row>
    <row r="211" spans="9:9" x14ac:dyDescent="0.2">
      <c r="I211" s="1"/>
    </row>
    <row r="212" spans="9:9" x14ac:dyDescent="0.2">
      <c r="I212" s="1"/>
    </row>
    <row r="213" spans="9:9" x14ac:dyDescent="0.2">
      <c r="I213" s="1"/>
    </row>
    <row r="214" spans="9:9" x14ac:dyDescent="0.2">
      <c r="I214" s="1"/>
    </row>
    <row r="215" spans="9:9" x14ac:dyDescent="0.2">
      <c r="I215" s="1"/>
    </row>
    <row r="216" spans="9:9" x14ac:dyDescent="0.2">
      <c r="I216" s="1"/>
    </row>
    <row r="217" spans="9:9" x14ac:dyDescent="0.2">
      <c r="I217" s="1"/>
    </row>
    <row r="218" spans="9:9" x14ac:dyDescent="0.2">
      <c r="I218" s="1"/>
    </row>
    <row r="219" spans="9:9" x14ac:dyDescent="0.2">
      <c r="I219" s="1"/>
    </row>
    <row r="220" spans="9:9" x14ac:dyDescent="0.2">
      <c r="I220" s="1"/>
    </row>
    <row r="221" spans="9:9" x14ac:dyDescent="0.2">
      <c r="I221" s="1"/>
    </row>
    <row r="222" spans="9:9" x14ac:dyDescent="0.2">
      <c r="I222" s="1"/>
    </row>
    <row r="223" spans="9:9" x14ac:dyDescent="0.2">
      <c r="I223" s="1"/>
    </row>
    <row r="224" spans="9:9" x14ac:dyDescent="0.2">
      <c r="I224" s="1"/>
    </row>
    <row r="225" spans="9:9" x14ac:dyDescent="0.2">
      <c r="I225" s="1"/>
    </row>
    <row r="226" spans="9:9" x14ac:dyDescent="0.2">
      <c r="I226" s="1"/>
    </row>
    <row r="227" spans="9:9" x14ac:dyDescent="0.2">
      <c r="I227" s="1"/>
    </row>
    <row r="228" spans="9:9" x14ac:dyDescent="0.2">
      <c r="I228" s="1"/>
    </row>
    <row r="229" spans="9:9" x14ac:dyDescent="0.2">
      <c r="I229" s="1"/>
    </row>
    <row r="230" spans="9:9" x14ac:dyDescent="0.2">
      <c r="I230" s="1"/>
    </row>
    <row r="231" spans="9:9" x14ac:dyDescent="0.2">
      <c r="I231" s="1"/>
    </row>
    <row r="232" spans="9:9" x14ac:dyDescent="0.2">
      <c r="I232" s="1"/>
    </row>
    <row r="233" spans="9:9" x14ac:dyDescent="0.2">
      <c r="I233" s="1"/>
    </row>
    <row r="234" spans="9:9" x14ac:dyDescent="0.2">
      <c r="I234" s="1"/>
    </row>
    <row r="235" spans="9:9" x14ac:dyDescent="0.2">
      <c r="I235" s="1"/>
    </row>
    <row r="236" spans="9:9" x14ac:dyDescent="0.2">
      <c r="I236" s="1"/>
    </row>
    <row r="237" spans="9:9" x14ac:dyDescent="0.2">
      <c r="I237" s="1"/>
    </row>
    <row r="238" spans="9:9" x14ac:dyDescent="0.2">
      <c r="I238" s="1"/>
    </row>
    <row r="239" spans="9:9" x14ac:dyDescent="0.2">
      <c r="I239" s="1"/>
    </row>
    <row r="240" spans="9:9" x14ac:dyDescent="0.2">
      <c r="I240" s="1"/>
    </row>
    <row r="241" spans="9:9" x14ac:dyDescent="0.2">
      <c r="I241" s="1"/>
    </row>
    <row r="242" spans="9:9" x14ac:dyDescent="0.2">
      <c r="I242" s="1"/>
    </row>
    <row r="243" spans="9:9" x14ac:dyDescent="0.2">
      <c r="I243" s="1"/>
    </row>
    <row r="244" spans="9:9" x14ac:dyDescent="0.2">
      <c r="I244" s="1"/>
    </row>
    <row r="245" spans="9:9" x14ac:dyDescent="0.2">
      <c r="I245" s="1"/>
    </row>
    <row r="246" spans="9:9" x14ac:dyDescent="0.2">
      <c r="I246" s="1"/>
    </row>
    <row r="247" spans="9:9" x14ac:dyDescent="0.2">
      <c r="I247" s="1"/>
    </row>
    <row r="248" spans="9:9" x14ac:dyDescent="0.2">
      <c r="I248" s="1"/>
    </row>
    <row r="249" spans="9:9" x14ac:dyDescent="0.2">
      <c r="I249" s="1"/>
    </row>
    <row r="250" spans="9:9" x14ac:dyDescent="0.2">
      <c r="I250" s="1"/>
    </row>
    <row r="251" spans="9:9" x14ac:dyDescent="0.2">
      <c r="I251" s="1"/>
    </row>
    <row r="252" spans="9:9" x14ac:dyDescent="0.2">
      <c r="I252" s="1"/>
    </row>
    <row r="253" spans="9:9" x14ac:dyDescent="0.2">
      <c r="I253" s="1"/>
    </row>
    <row r="254" spans="9:9" x14ac:dyDescent="0.2">
      <c r="I254" s="1"/>
    </row>
    <row r="255" spans="9:9" x14ac:dyDescent="0.2">
      <c r="I255" s="1"/>
    </row>
    <row r="256" spans="9:9" x14ac:dyDescent="0.2">
      <c r="I256" s="1"/>
    </row>
    <row r="257" spans="9:9" x14ac:dyDescent="0.2">
      <c r="I257" s="1"/>
    </row>
    <row r="258" spans="9:9" x14ac:dyDescent="0.2">
      <c r="I258" s="1"/>
    </row>
    <row r="259" spans="9:9" x14ac:dyDescent="0.2">
      <c r="I259" s="1"/>
    </row>
    <row r="260" spans="9:9" x14ac:dyDescent="0.2">
      <c r="I260" s="1"/>
    </row>
    <row r="261" spans="9:9" x14ac:dyDescent="0.2">
      <c r="I261" s="1"/>
    </row>
    <row r="262" spans="9:9" x14ac:dyDescent="0.2">
      <c r="I262" s="1"/>
    </row>
    <row r="263" spans="9:9" x14ac:dyDescent="0.2">
      <c r="I263" s="1"/>
    </row>
    <row r="264" spans="9:9" x14ac:dyDescent="0.2">
      <c r="I264" s="1"/>
    </row>
    <row r="265" spans="9:9" x14ac:dyDescent="0.2">
      <c r="I265" s="1"/>
    </row>
    <row r="266" spans="9:9" x14ac:dyDescent="0.2">
      <c r="I266" s="1"/>
    </row>
    <row r="267" spans="9:9" x14ac:dyDescent="0.2">
      <c r="I267" s="1"/>
    </row>
    <row r="268" spans="9:9" x14ac:dyDescent="0.2">
      <c r="I268" s="1"/>
    </row>
  </sheetData>
  <mergeCells count="11">
    <mergeCell ref="C142:G142"/>
    <mergeCell ref="A7:H7"/>
    <mergeCell ref="A8:H8"/>
    <mergeCell ref="A1:H4"/>
    <mergeCell ref="A5:A6"/>
    <mergeCell ref="C5:C6"/>
    <mergeCell ref="D5:D6"/>
    <mergeCell ref="E5:E6"/>
    <mergeCell ref="G5:G6"/>
    <mergeCell ref="H5:H6"/>
    <mergeCell ref="F69:G69"/>
  </mergeCells>
  <conditionalFormatting sqref="H111">
    <cfRule type="cellIs" dxfId="107" priority="22" operator="between">
      <formula>#REF!+#REF!</formula>
      <formula>#REF!-#REF!</formula>
    </cfRule>
    <cfRule type="cellIs" dxfId="106" priority="23" operator="lessThan">
      <formula>#REF!-#REF!</formula>
    </cfRule>
    <cfRule type="cellIs" dxfId="105" priority="24" operator="greaterThan">
      <formula>#REF!+#REF!</formula>
    </cfRule>
  </conditionalFormatting>
  <conditionalFormatting sqref="H12:H68">
    <cfRule type="cellIs" dxfId="104" priority="55" operator="between">
      <formula>#REF!+#REF!</formula>
      <formula>#REF!-#REF!</formula>
    </cfRule>
    <cfRule type="cellIs" dxfId="103" priority="56" operator="lessThan">
      <formula>#REF!-#REF!</formula>
    </cfRule>
    <cfRule type="cellIs" dxfId="102" priority="57" operator="greaterThan">
      <formula>#REF!+#REF!</formula>
    </cfRule>
  </conditionalFormatting>
  <conditionalFormatting sqref="H73:H79">
    <cfRule type="cellIs" dxfId="101" priority="46" operator="between">
      <formula>#REF!+#REF!</formula>
      <formula>#REF!-#REF!</formula>
    </cfRule>
    <cfRule type="cellIs" dxfId="100" priority="47" operator="lessThan">
      <formula>#REF!-#REF!</formula>
    </cfRule>
    <cfRule type="cellIs" dxfId="99" priority="48" operator="greaterThan">
      <formula>#REF!+#REF!</formula>
    </cfRule>
  </conditionalFormatting>
  <conditionalFormatting sqref="H97:H98">
    <cfRule type="cellIs" dxfId="98" priority="34" operator="between">
      <formula>#REF!+#REF!</formula>
      <formula>#REF!-#REF!</formula>
    </cfRule>
    <cfRule type="cellIs" dxfId="97" priority="35" operator="lessThan">
      <formula>#REF!-#REF!</formula>
    </cfRule>
    <cfRule type="cellIs" dxfId="96" priority="36" operator="greaterThan">
      <formula>#REF!+#REF!</formula>
    </cfRule>
  </conditionalFormatting>
  <conditionalFormatting sqref="H99:H101">
    <cfRule type="cellIs" dxfId="95" priority="31" operator="between">
      <formula>#REF!+#REF!</formula>
      <formula>#REF!-#REF!</formula>
    </cfRule>
    <cfRule type="cellIs" dxfId="94" priority="32" operator="lessThan">
      <formula>#REF!-#REF!</formula>
    </cfRule>
    <cfRule type="cellIs" dxfId="93" priority="33" operator="greaterThan">
      <formula>#REF!+#REF!</formula>
    </cfRule>
  </conditionalFormatting>
  <conditionalFormatting sqref="H102:H103">
    <cfRule type="cellIs" dxfId="92" priority="28" operator="between">
      <formula>#REF!+#REF!</formula>
      <formula>#REF!-#REF!</formula>
    </cfRule>
    <cfRule type="cellIs" dxfId="91" priority="29" operator="lessThan">
      <formula>#REF!-#REF!</formula>
    </cfRule>
    <cfRule type="cellIs" dxfId="90" priority="30" operator="greaterThan">
      <formula>#REF!+#REF!</formula>
    </cfRule>
  </conditionalFormatting>
  <conditionalFormatting sqref="H105:H108">
    <cfRule type="cellIs" dxfId="89" priority="25" operator="between">
      <formula>#REF!+#REF!</formula>
      <formula>#REF!-#REF!</formula>
    </cfRule>
    <cfRule type="cellIs" dxfId="88" priority="26" operator="lessThan">
      <formula>#REF!-#REF!</formula>
    </cfRule>
    <cfRule type="cellIs" dxfId="87" priority="27" operator="greaterThan">
      <formula>#REF!+#REF!</formula>
    </cfRule>
  </conditionalFormatting>
  <conditionalFormatting sqref="H115">
    <cfRule type="cellIs" dxfId="86" priority="19" operator="between">
      <formula>#REF!+#REF!</formula>
      <formula>#REF!-#REF!</formula>
    </cfRule>
    <cfRule type="cellIs" dxfId="85" priority="20" operator="lessThan">
      <formula>#REF!-#REF!</formula>
    </cfRule>
    <cfRule type="cellIs" dxfId="84" priority="21" operator="greaterThan">
      <formula>#REF!+#REF!</formula>
    </cfRule>
  </conditionalFormatting>
  <conditionalFormatting sqref="H80:H87 H96">
    <cfRule type="cellIs" dxfId="83" priority="16" operator="between">
      <formula>#REF!+#REF!</formula>
      <formula>#REF!-#REF!</formula>
    </cfRule>
    <cfRule type="cellIs" dxfId="82" priority="17" operator="lessThan">
      <formula>#REF!-#REF!</formula>
    </cfRule>
    <cfRule type="cellIs" dxfId="81" priority="18" operator="greaterThan">
      <formula>#REF!+#REF!</formula>
    </cfRule>
  </conditionalFormatting>
  <conditionalFormatting sqref="H90">
    <cfRule type="cellIs" dxfId="80" priority="13" operator="between">
      <formula>#REF!+#REF!</formula>
      <formula>#REF!-#REF!</formula>
    </cfRule>
    <cfRule type="cellIs" dxfId="79" priority="14" operator="lessThan">
      <formula>#REF!-#REF!</formula>
    </cfRule>
    <cfRule type="cellIs" dxfId="78" priority="15" operator="greaterThan">
      <formula>#REF!+#REF!</formula>
    </cfRule>
  </conditionalFormatting>
  <conditionalFormatting sqref="H91 H93:H95">
    <cfRule type="cellIs" dxfId="77" priority="10" operator="between">
      <formula>#REF!+#REF!</formula>
      <formula>#REF!-#REF!</formula>
    </cfRule>
    <cfRule type="cellIs" dxfId="76" priority="11" operator="lessThan">
      <formula>#REF!-#REF!</formula>
    </cfRule>
    <cfRule type="cellIs" dxfId="75" priority="12" operator="greaterThan">
      <formula>#REF!+#REF!</formula>
    </cfRule>
  </conditionalFormatting>
  <conditionalFormatting sqref="H92">
    <cfRule type="cellIs" dxfId="74" priority="7" operator="between">
      <formula>#REF!+#REF!</formula>
      <formula>#REF!-#REF!</formula>
    </cfRule>
    <cfRule type="cellIs" dxfId="73" priority="8" operator="lessThan">
      <formula>#REF!-#REF!</formula>
    </cfRule>
    <cfRule type="cellIs" dxfId="72" priority="9" operator="greaterThan">
      <formula>#REF!+#REF!</formula>
    </cfRule>
  </conditionalFormatting>
  <conditionalFormatting sqref="H88:H89">
    <cfRule type="cellIs" dxfId="71" priority="4" operator="between">
      <formula>#REF!+#REF!</formula>
      <formula>#REF!-#REF!</formula>
    </cfRule>
    <cfRule type="cellIs" dxfId="70" priority="5" operator="lessThan">
      <formula>#REF!-#REF!</formula>
    </cfRule>
    <cfRule type="cellIs" dxfId="69" priority="6" operator="greaterThan">
      <formula>#REF!+#REF!</formula>
    </cfRule>
  </conditionalFormatting>
  <conditionalFormatting sqref="H142">
    <cfRule type="cellIs" dxfId="68" priority="1" operator="between">
      <formula>#REF!+#REF!</formula>
      <formula>#REF!-#REF!</formula>
    </cfRule>
    <cfRule type="cellIs" dxfId="67" priority="2" operator="lessThan">
      <formula>#REF!-#REF!</formula>
    </cfRule>
    <cfRule type="cellIs" dxfId="66" priority="3" operator="greaterThan">
      <formula>#REF!+#REF!</formula>
    </cfRule>
  </conditionalFormatting>
  <pageMargins left="0.70866141732283472" right="0.70866141732283472" top="0.74803149606299213" bottom="0.74803149606299213" header="0.31496062992125984" footer="0.31496062992125984"/>
  <pageSetup paperSize="9" scale="79" orientation="portrait" r:id="rId1"/>
  <headerFooter>
    <oddFooter>&amp;C&amp;G&amp;P&amp;R&amp;8&amp;Y&amp;D</oddFooter>
  </headerFooter>
  <rowBreaks count="1" manualBreakCount="1">
    <brk id="69" max="16" man="1"/>
  </rowBreaks>
  <colBreaks count="1" manualBreakCount="1">
    <brk id="8"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3"/>
  <sheetViews>
    <sheetView view="pageBreakPreview" zoomScale="130" zoomScaleNormal="100" zoomScaleSheetLayoutView="130" workbookViewId="0">
      <selection sqref="A1:H4"/>
    </sheetView>
  </sheetViews>
  <sheetFormatPr defaultRowHeight="15" x14ac:dyDescent="0.25"/>
  <cols>
    <col min="1" max="1" width="4.5703125" bestFit="1" customWidth="1"/>
    <col min="2" max="2" width="9.28515625" bestFit="1" customWidth="1"/>
    <col min="3" max="3" width="48.5703125" customWidth="1"/>
    <col min="4" max="4" width="8.7109375" bestFit="1" customWidth="1"/>
    <col min="5" max="5" width="5.140625" style="166" bestFit="1" customWidth="1"/>
    <col min="6" max="6" width="12" customWidth="1"/>
    <col min="7" max="7" width="13.28515625" bestFit="1" customWidth="1"/>
    <col min="8" max="8" width="14.28515625" style="155" bestFit="1" customWidth="1"/>
  </cols>
  <sheetData>
    <row r="1" spans="1:9" x14ac:dyDescent="0.25">
      <c r="A1" s="474" t="s">
        <v>156</v>
      </c>
      <c r="B1" s="475"/>
      <c r="C1" s="475"/>
      <c r="D1" s="475"/>
      <c r="E1" s="475"/>
      <c r="F1" s="475"/>
      <c r="G1" s="475"/>
      <c r="H1" s="476"/>
      <c r="I1" s="1" t="s">
        <v>35</v>
      </c>
    </row>
    <row r="2" spans="1:9" x14ac:dyDescent="0.25">
      <c r="A2" s="477"/>
      <c r="B2" s="478"/>
      <c r="C2" s="478"/>
      <c r="D2" s="478"/>
      <c r="E2" s="478"/>
      <c r="F2" s="478"/>
      <c r="G2" s="478"/>
      <c r="H2" s="479"/>
      <c r="I2" s="1" t="s">
        <v>36</v>
      </c>
    </row>
    <row r="3" spans="1:9" x14ac:dyDescent="0.25">
      <c r="A3" s="477"/>
      <c r="B3" s="478"/>
      <c r="C3" s="478"/>
      <c r="D3" s="478"/>
      <c r="E3" s="478"/>
      <c r="F3" s="478"/>
      <c r="G3" s="478"/>
      <c r="H3" s="479"/>
      <c r="I3" s="1" t="s">
        <v>37</v>
      </c>
    </row>
    <row r="4" spans="1:9" x14ac:dyDescent="0.25">
      <c r="A4" s="480"/>
      <c r="B4" s="481"/>
      <c r="C4" s="481"/>
      <c r="D4" s="481"/>
      <c r="E4" s="481"/>
      <c r="F4" s="481"/>
      <c r="G4" s="481"/>
      <c r="H4" s="482"/>
      <c r="I4" s="1" t="s">
        <v>38</v>
      </c>
    </row>
    <row r="5" spans="1:9" x14ac:dyDescent="0.25">
      <c r="A5" s="502" t="s">
        <v>39</v>
      </c>
      <c r="B5" s="75" t="s">
        <v>40</v>
      </c>
      <c r="C5" s="502" t="s">
        <v>6</v>
      </c>
      <c r="D5" s="502" t="s">
        <v>41</v>
      </c>
      <c r="E5" s="511" t="s">
        <v>42</v>
      </c>
      <c r="F5" s="502" t="s">
        <v>157</v>
      </c>
      <c r="G5" s="504" t="s">
        <v>44</v>
      </c>
      <c r="H5" s="506" t="s">
        <v>45</v>
      </c>
      <c r="I5" s="5" t="s">
        <v>46</v>
      </c>
    </row>
    <row r="6" spans="1:9" x14ac:dyDescent="0.25">
      <c r="A6" s="503"/>
      <c r="B6" s="76" t="s">
        <v>47</v>
      </c>
      <c r="C6" s="503"/>
      <c r="D6" s="503"/>
      <c r="E6" s="512"/>
      <c r="F6" s="503"/>
      <c r="G6" s="505"/>
      <c r="H6" s="507"/>
      <c r="I6" s="5" t="s">
        <v>49</v>
      </c>
    </row>
    <row r="7" spans="1:9" x14ac:dyDescent="0.25">
      <c r="A7" s="8"/>
      <c r="B7" s="77"/>
      <c r="C7" s="77"/>
      <c r="D7" s="8"/>
      <c r="E7" s="156"/>
      <c r="F7" s="53"/>
      <c r="G7" s="78"/>
      <c r="H7" s="145"/>
      <c r="I7" s="1">
        <v>1</v>
      </c>
    </row>
    <row r="8" spans="1:9" x14ac:dyDescent="0.25">
      <c r="A8" s="20">
        <v>2</v>
      </c>
      <c r="B8" s="79" t="s">
        <v>158</v>
      </c>
      <c r="C8" s="80" t="s">
        <v>159</v>
      </c>
      <c r="D8" s="8"/>
      <c r="E8" s="157"/>
      <c r="F8" s="81"/>
      <c r="G8" s="82"/>
      <c r="H8" s="146"/>
      <c r="I8" s="1">
        <v>2</v>
      </c>
    </row>
    <row r="9" spans="1:9" x14ac:dyDescent="0.25">
      <c r="A9" s="20"/>
      <c r="B9" s="49" t="s">
        <v>52</v>
      </c>
      <c r="C9" s="83" t="s">
        <v>160</v>
      </c>
      <c r="D9" s="8"/>
      <c r="E9" s="157"/>
      <c r="F9" s="81"/>
      <c r="G9" s="82"/>
      <c r="H9" s="146"/>
      <c r="I9" s="1">
        <v>3</v>
      </c>
    </row>
    <row r="10" spans="1:9" x14ac:dyDescent="0.25">
      <c r="A10" s="20"/>
      <c r="B10" s="49"/>
      <c r="C10" s="84"/>
      <c r="D10" s="8"/>
      <c r="E10" s="157"/>
      <c r="F10" s="81"/>
      <c r="G10" s="82"/>
      <c r="H10" s="146"/>
      <c r="I10" s="1">
        <v>4</v>
      </c>
    </row>
    <row r="11" spans="1:9" ht="35.25" customHeight="1" x14ac:dyDescent="0.25">
      <c r="A11" s="20"/>
      <c r="B11" s="79"/>
      <c r="C11" s="80" t="s">
        <v>161</v>
      </c>
      <c r="D11" s="8"/>
      <c r="E11" s="157"/>
      <c r="F11" s="81"/>
      <c r="G11" s="82"/>
      <c r="H11" s="146"/>
      <c r="I11" s="1">
        <v>5</v>
      </c>
    </row>
    <row r="12" spans="1:9" ht="24" customHeight="1" x14ac:dyDescent="0.25">
      <c r="A12" s="20"/>
      <c r="B12" s="49"/>
      <c r="C12" s="84"/>
      <c r="D12" s="8"/>
      <c r="E12" s="157"/>
      <c r="F12" s="81"/>
      <c r="G12" s="82"/>
      <c r="H12" s="146"/>
      <c r="I12" s="1">
        <v>6</v>
      </c>
    </row>
    <row r="13" spans="1:9" x14ac:dyDescent="0.25">
      <c r="A13" s="20"/>
      <c r="B13" s="20"/>
      <c r="C13" s="85" t="s">
        <v>162</v>
      </c>
      <c r="D13" s="8"/>
      <c r="E13" s="157"/>
      <c r="F13" s="81"/>
      <c r="G13" s="82"/>
      <c r="H13" s="146"/>
      <c r="I13" s="1">
        <v>7</v>
      </c>
    </row>
    <row r="14" spans="1:9" x14ac:dyDescent="0.25">
      <c r="A14" s="20"/>
      <c r="B14" s="20"/>
      <c r="C14" s="85" t="s">
        <v>163</v>
      </c>
      <c r="D14" s="8"/>
      <c r="E14" s="157"/>
      <c r="F14" s="81"/>
      <c r="G14" s="82"/>
      <c r="H14" s="146"/>
      <c r="I14" s="1">
        <v>8</v>
      </c>
    </row>
    <row r="15" spans="1:9" x14ac:dyDescent="0.25">
      <c r="A15" s="20"/>
      <c r="B15" s="20"/>
      <c r="C15" s="85" t="s">
        <v>164</v>
      </c>
      <c r="D15" s="8"/>
      <c r="E15" s="157"/>
      <c r="F15" s="81"/>
      <c r="G15" s="82"/>
      <c r="H15" s="146"/>
      <c r="I15" s="1">
        <v>9</v>
      </c>
    </row>
    <row r="16" spans="1:9" x14ac:dyDescent="0.25">
      <c r="A16" s="20"/>
      <c r="B16" s="20"/>
      <c r="C16" s="85"/>
      <c r="D16" s="8"/>
      <c r="E16" s="157"/>
      <c r="F16" s="81"/>
      <c r="G16" s="82"/>
      <c r="H16" s="146"/>
      <c r="I16" s="1">
        <v>10</v>
      </c>
    </row>
    <row r="17" spans="1:9" x14ac:dyDescent="0.25">
      <c r="A17" s="20"/>
      <c r="B17" s="20"/>
      <c r="C17" s="86" t="s">
        <v>165</v>
      </c>
      <c r="D17" s="20"/>
      <c r="E17" s="158"/>
      <c r="F17" s="87"/>
      <c r="G17" s="82"/>
      <c r="H17" s="146"/>
      <c r="I17" s="1">
        <v>11</v>
      </c>
    </row>
    <row r="18" spans="1:9" x14ac:dyDescent="0.25">
      <c r="A18" s="20"/>
      <c r="B18" s="20"/>
      <c r="C18" s="88"/>
      <c r="D18" s="20"/>
      <c r="E18" s="158"/>
      <c r="F18" s="89"/>
      <c r="G18" s="82"/>
      <c r="H18" s="146"/>
      <c r="I18" s="1">
        <v>12</v>
      </c>
    </row>
    <row r="19" spans="1:9" x14ac:dyDescent="0.25">
      <c r="A19" s="20"/>
      <c r="B19" s="20">
        <v>8.5</v>
      </c>
      <c r="C19" s="88" t="s">
        <v>166</v>
      </c>
      <c r="D19" s="20"/>
      <c r="E19" s="158"/>
      <c r="F19" s="89"/>
      <c r="G19" s="82"/>
      <c r="H19" s="146"/>
      <c r="I19" s="1">
        <v>13</v>
      </c>
    </row>
    <row r="20" spans="1:9" x14ac:dyDescent="0.25">
      <c r="A20" s="20"/>
      <c r="B20" s="20"/>
      <c r="C20" s="88"/>
      <c r="D20" s="20"/>
      <c r="E20" s="158"/>
      <c r="F20" s="89"/>
      <c r="G20" s="82"/>
      <c r="H20" s="146"/>
      <c r="I20" s="1">
        <v>14</v>
      </c>
    </row>
    <row r="21" spans="1:9" x14ac:dyDescent="0.25">
      <c r="A21" s="20">
        <v>2.1</v>
      </c>
      <c r="B21" s="20" t="s">
        <v>167</v>
      </c>
      <c r="C21" s="54" t="s">
        <v>168</v>
      </c>
      <c r="D21" s="20" t="s">
        <v>169</v>
      </c>
      <c r="E21" s="158">
        <v>1</v>
      </c>
      <c r="F21" s="50"/>
      <c r="G21" s="27">
        <v>100000</v>
      </c>
      <c r="H21" s="147">
        <f>G21</f>
        <v>100000</v>
      </c>
      <c r="I21" s="1">
        <v>15</v>
      </c>
    </row>
    <row r="22" spans="1:9" x14ac:dyDescent="0.25">
      <c r="A22" s="20"/>
      <c r="B22" s="20"/>
      <c r="C22" s="54"/>
      <c r="D22" s="20"/>
      <c r="E22" s="158"/>
      <c r="F22" s="50"/>
      <c r="G22" s="82"/>
      <c r="H22" s="146"/>
      <c r="I22" s="1">
        <v>16</v>
      </c>
    </row>
    <row r="23" spans="1:9" x14ac:dyDescent="0.25">
      <c r="A23" s="20">
        <v>2.2000000000000002</v>
      </c>
      <c r="B23" s="20"/>
      <c r="C23" s="90" t="s">
        <v>170</v>
      </c>
      <c r="D23" s="91" t="s">
        <v>171</v>
      </c>
      <c r="E23" s="158"/>
      <c r="F23" s="50"/>
      <c r="G23" s="92"/>
      <c r="H23" s="147">
        <f>G23</f>
        <v>0</v>
      </c>
      <c r="I23" s="1">
        <v>17</v>
      </c>
    </row>
    <row r="24" spans="1:9" x14ac:dyDescent="0.25">
      <c r="A24" s="20"/>
      <c r="B24" s="20"/>
      <c r="C24" s="90"/>
      <c r="D24" s="91"/>
      <c r="E24" s="158"/>
      <c r="F24" s="50"/>
      <c r="G24" s="92"/>
      <c r="H24" s="147"/>
      <c r="I24" s="1">
        <v>18</v>
      </c>
    </row>
    <row r="25" spans="1:9" x14ac:dyDescent="0.25">
      <c r="A25" s="20">
        <v>2.2999999999999998</v>
      </c>
      <c r="B25" s="20" t="s">
        <v>167</v>
      </c>
      <c r="C25" s="90" t="s">
        <v>172</v>
      </c>
      <c r="D25" s="20" t="s">
        <v>169</v>
      </c>
      <c r="E25" s="158">
        <v>1</v>
      </c>
      <c r="F25" s="50"/>
      <c r="G25" s="27">
        <v>10000</v>
      </c>
      <c r="H25" s="147">
        <f>G25</f>
        <v>10000</v>
      </c>
      <c r="I25" s="1">
        <v>19</v>
      </c>
    </row>
    <row r="26" spans="1:9" x14ac:dyDescent="0.25">
      <c r="A26" s="20"/>
      <c r="B26" s="20"/>
      <c r="C26" s="90" t="s">
        <v>173</v>
      </c>
      <c r="D26" s="20"/>
      <c r="E26" s="158"/>
      <c r="F26" s="50"/>
      <c r="G26" s="27"/>
      <c r="H26" s="147"/>
      <c r="I26" s="1">
        <v>20</v>
      </c>
    </row>
    <row r="27" spans="1:9" x14ac:dyDescent="0.25">
      <c r="A27" s="20"/>
      <c r="B27" s="20"/>
      <c r="C27" s="90"/>
      <c r="D27" s="20"/>
      <c r="E27" s="158"/>
      <c r="F27" s="50"/>
      <c r="G27" s="27"/>
      <c r="H27" s="147"/>
      <c r="I27" s="1">
        <v>21</v>
      </c>
    </row>
    <row r="28" spans="1:9" x14ac:dyDescent="0.25">
      <c r="A28" s="20">
        <v>2.4</v>
      </c>
      <c r="B28" s="20"/>
      <c r="C28" s="90" t="s">
        <v>174</v>
      </c>
      <c r="D28" s="91" t="s">
        <v>171</v>
      </c>
      <c r="E28" s="158"/>
      <c r="F28" s="50"/>
      <c r="G28" s="92"/>
      <c r="H28" s="147">
        <f>G28</f>
        <v>0</v>
      </c>
      <c r="I28" s="1">
        <v>22</v>
      </c>
    </row>
    <row r="29" spans="1:9" x14ac:dyDescent="0.25">
      <c r="A29" s="20"/>
      <c r="B29" s="20"/>
      <c r="C29" s="90"/>
      <c r="D29" s="91"/>
      <c r="E29" s="158"/>
      <c r="F29" s="50"/>
      <c r="G29" s="92"/>
      <c r="H29" s="147"/>
      <c r="I29" s="1">
        <v>23</v>
      </c>
    </row>
    <row r="30" spans="1:9" x14ac:dyDescent="0.25">
      <c r="A30" s="20">
        <v>2.5</v>
      </c>
      <c r="B30" s="20" t="s">
        <v>167</v>
      </c>
      <c r="C30" s="90" t="s">
        <v>175</v>
      </c>
      <c r="D30" s="20" t="s">
        <v>169</v>
      </c>
      <c r="E30" s="158">
        <v>1</v>
      </c>
      <c r="F30" s="50"/>
      <c r="G30" s="27">
        <v>5000</v>
      </c>
      <c r="H30" s="147">
        <f>G30</f>
        <v>5000</v>
      </c>
      <c r="I30" s="1">
        <v>24</v>
      </c>
    </row>
    <row r="31" spans="1:9" x14ac:dyDescent="0.25">
      <c r="A31" s="20"/>
      <c r="B31" s="20"/>
      <c r="C31" s="90" t="s">
        <v>176</v>
      </c>
      <c r="D31" s="91"/>
      <c r="E31" s="158"/>
      <c r="F31" s="50"/>
      <c r="G31" s="92"/>
      <c r="H31" s="147"/>
      <c r="I31" s="1">
        <v>25</v>
      </c>
    </row>
    <row r="32" spans="1:9" x14ac:dyDescent="0.25">
      <c r="A32" s="20"/>
      <c r="B32" s="20"/>
      <c r="C32" s="90"/>
      <c r="D32" s="91"/>
      <c r="E32" s="158"/>
      <c r="F32" s="50"/>
      <c r="G32" s="92"/>
      <c r="H32" s="147"/>
      <c r="I32" s="1">
        <v>26</v>
      </c>
    </row>
    <row r="33" spans="1:9" x14ac:dyDescent="0.25">
      <c r="A33" s="20">
        <v>2.6</v>
      </c>
      <c r="B33" s="20"/>
      <c r="C33" s="90" t="s">
        <v>177</v>
      </c>
      <c r="D33" s="91" t="s">
        <v>171</v>
      </c>
      <c r="E33" s="158"/>
      <c r="F33" s="50"/>
      <c r="G33" s="92"/>
      <c r="H33" s="147">
        <f>G33</f>
        <v>0</v>
      </c>
      <c r="I33" s="1">
        <v>27</v>
      </c>
    </row>
    <row r="34" spans="1:9" x14ac:dyDescent="0.25">
      <c r="A34" s="20"/>
      <c r="B34" s="20"/>
      <c r="C34" s="90"/>
      <c r="D34" s="91"/>
      <c r="E34" s="158"/>
      <c r="F34" s="50"/>
      <c r="G34" s="92"/>
      <c r="H34" s="147"/>
      <c r="I34" s="1">
        <v>28</v>
      </c>
    </row>
    <row r="35" spans="1:9" x14ac:dyDescent="0.25">
      <c r="A35" s="20"/>
      <c r="B35" s="20"/>
      <c r="C35" s="90"/>
      <c r="D35" s="91"/>
      <c r="E35" s="158"/>
      <c r="F35" s="50"/>
      <c r="G35" s="92"/>
      <c r="H35" s="147"/>
      <c r="I35" s="1">
        <v>32</v>
      </c>
    </row>
    <row r="36" spans="1:9" x14ac:dyDescent="0.25">
      <c r="A36" s="20"/>
      <c r="B36" s="20">
        <v>8.5</v>
      </c>
      <c r="C36" s="86" t="s">
        <v>178</v>
      </c>
      <c r="D36" s="20"/>
      <c r="E36" s="158"/>
      <c r="F36" s="50"/>
      <c r="G36" s="92"/>
      <c r="H36" s="147"/>
      <c r="I36" s="1">
        <v>33</v>
      </c>
    </row>
    <row r="37" spans="1:9" x14ac:dyDescent="0.25">
      <c r="A37" s="20"/>
      <c r="B37" s="20"/>
      <c r="C37" s="88"/>
      <c r="D37" s="20"/>
      <c r="E37" s="158"/>
      <c r="F37" s="50"/>
      <c r="G37" s="92"/>
      <c r="H37" s="147"/>
      <c r="I37" s="1">
        <v>34</v>
      </c>
    </row>
    <row r="38" spans="1:9" x14ac:dyDescent="0.25">
      <c r="A38" s="20">
        <v>2.9</v>
      </c>
      <c r="B38" s="20" t="s">
        <v>167</v>
      </c>
      <c r="C38" s="90" t="s">
        <v>179</v>
      </c>
      <c r="D38" s="20" t="s">
        <v>169</v>
      </c>
      <c r="E38" s="158">
        <v>1</v>
      </c>
      <c r="F38" s="50"/>
      <c r="G38" s="92">
        <v>15000</v>
      </c>
      <c r="H38" s="147">
        <f>G38</f>
        <v>15000</v>
      </c>
      <c r="I38" s="1">
        <v>35</v>
      </c>
    </row>
    <row r="39" spans="1:9" x14ac:dyDescent="0.25">
      <c r="A39" s="20"/>
      <c r="B39" s="20"/>
      <c r="C39" s="90"/>
      <c r="D39" s="20"/>
      <c r="E39" s="158"/>
      <c r="F39" s="50"/>
      <c r="G39" s="92"/>
      <c r="H39" s="147"/>
      <c r="I39" s="1">
        <v>36</v>
      </c>
    </row>
    <row r="40" spans="1:9" x14ac:dyDescent="0.25">
      <c r="A40" s="93">
        <v>2.1</v>
      </c>
      <c r="B40" s="20"/>
      <c r="C40" s="90" t="s">
        <v>170</v>
      </c>
      <c r="D40" s="20" t="s">
        <v>171</v>
      </c>
      <c r="E40" s="158"/>
      <c r="F40" s="50"/>
      <c r="G40" s="92"/>
      <c r="H40" s="147">
        <f>G40</f>
        <v>0</v>
      </c>
      <c r="I40" s="1">
        <v>37</v>
      </c>
    </row>
    <row r="41" spans="1:9" x14ac:dyDescent="0.25">
      <c r="A41" s="93"/>
      <c r="B41" s="20"/>
      <c r="C41" s="90" t="s">
        <v>180</v>
      </c>
      <c r="D41" s="20"/>
      <c r="E41" s="158"/>
      <c r="F41" s="50"/>
      <c r="G41" s="92"/>
      <c r="H41" s="147"/>
      <c r="I41" s="1">
        <v>38</v>
      </c>
    </row>
    <row r="42" spans="1:9" x14ac:dyDescent="0.25">
      <c r="A42" s="93">
        <v>2.11</v>
      </c>
      <c r="B42" s="20" t="s">
        <v>167</v>
      </c>
      <c r="C42" s="90" t="s">
        <v>181</v>
      </c>
      <c r="D42" s="20" t="s">
        <v>169</v>
      </c>
      <c r="E42" s="158" t="s">
        <v>63</v>
      </c>
      <c r="F42" s="50"/>
      <c r="G42" s="92">
        <v>20000</v>
      </c>
      <c r="H42" s="147">
        <f>G42</f>
        <v>20000</v>
      </c>
      <c r="I42" s="1">
        <v>39</v>
      </c>
    </row>
    <row r="43" spans="1:9" x14ac:dyDescent="0.25">
      <c r="A43" s="93"/>
      <c r="B43" s="20"/>
      <c r="C43" s="90"/>
      <c r="D43" s="20"/>
      <c r="E43" s="158"/>
      <c r="F43" s="50"/>
      <c r="G43" s="92"/>
      <c r="H43" s="147"/>
      <c r="I43" s="1">
        <v>40</v>
      </c>
    </row>
    <row r="44" spans="1:9" x14ac:dyDescent="0.25">
      <c r="A44" s="93">
        <v>2.12</v>
      </c>
      <c r="B44" s="20"/>
      <c r="C44" s="94" t="s">
        <v>174</v>
      </c>
      <c r="D44" s="20" t="s">
        <v>171</v>
      </c>
      <c r="E44" s="158"/>
      <c r="F44" s="50"/>
      <c r="G44" s="92"/>
      <c r="H44" s="147">
        <f>G44</f>
        <v>0</v>
      </c>
      <c r="I44" s="1">
        <v>41</v>
      </c>
    </row>
    <row r="45" spans="1:9" x14ac:dyDescent="0.25">
      <c r="A45" s="93"/>
      <c r="B45" s="20"/>
      <c r="C45" s="94" t="s">
        <v>180</v>
      </c>
      <c r="D45" s="20"/>
      <c r="E45" s="158"/>
      <c r="F45" s="50"/>
      <c r="G45" s="92"/>
      <c r="H45" s="147"/>
      <c r="I45" s="1">
        <v>42</v>
      </c>
    </row>
    <row r="46" spans="1:9" x14ac:dyDescent="0.25">
      <c r="A46" s="93"/>
      <c r="B46" s="20"/>
      <c r="C46" s="94"/>
      <c r="D46" s="20"/>
      <c r="E46" s="158"/>
      <c r="F46" s="50"/>
      <c r="G46" s="92"/>
      <c r="H46" s="147"/>
      <c r="I46" s="1">
        <v>43</v>
      </c>
    </row>
    <row r="47" spans="1:9" x14ac:dyDescent="0.25">
      <c r="A47" s="93"/>
      <c r="B47" s="20"/>
      <c r="C47" s="94"/>
      <c r="D47" s="20"/>
      <c r="E47" s="158"/>
      <c r="F47" s="50"/>
      <c r="G47" s="92"/>
      <c r="H47" s="147"/>
      <c r="I47" s="1">
        <v>44</v>
      </c>
    </row>
    <row r="48" spans="1:9" x14ac:dyDescent="0.25">
      <c r="A48" s="93"/>
      <c r="B48" s="20"/>
      <c r="C48" s="94"/>
      <c r="D48" s="20"/>
      <c r="E48" s="158"/>
      <c r="F48" s="50"/>
      <c r="G48" s="92"/>
      <c r="H48" s="147"/>
      <c r="I48" s="1">
        <v>45</v>
      </c>
    </row>
    <row r="49" spans="1:9" x14ac:dyDescent="0.25">
      <c r="A49" s="93"/>
      <c r="B49" s="20"/>
      <c r="C49" s="94"/>
      <c r="D49" s="20"/>
      <c r="E49" s="158"/>
      <c r="F49" s="50"/>
      <c r="G49" s="92"/>
      <c r="H49" s="147"/>
      <c r="I49" s="1">
        <v>46</v>
      </c>
    </row>
    <row r="50" spans="1:9" x14ac:dyDescent="0.25">
      <c r="A50" s="93"/>
      <c r="B50" s="20"/>
      <c r="C50" s="94"/>
      <c r="D50" s="20"/>
      <c r="E50" s="158"/>
      <c r="F50" s="50"/>
      <c r="G50" s="92"/>
      <c r="H50" s="147"/>
      <c r="I50" s="1">
        <v>47</v>
      </c>
    </row>
    <row r="51" spans="1:9" x14ac:dyDescent="0.25">
      <c r="A51" s="93"/>
      <c r="B51" s="20"/>
      <c r="C51" s="94"/>
      <c r="D51" s="20"/>
      <c r="E51" s="158"/>
      <c r="F51" s="50"/>
      <c r="G51" s="92"/>
      <c r="H51" s="147"/>
      <c r="I51" s="1">
        <v>48</v>
      </c>
    </row>
    <row r="52" spans="1:9" x14ac:dyDescent="0.25">
      <c r="A52" s="93"/>
      <c r="B52" s="20"/>
      <c r="C52" s="94"/>
      <c r="D52" s="20"/>
      <c r="E52" s="158"/>
      <c r="F52" s="50"/>
      <c r="G52" s="92"/>
      <c r="H52" s="147"/>
      <c r="I52" s="1">
        <v>49</v>
      </c>
    </row>
    <row r="53" spans="1:9" x14ac:dyDescent="0.25">
      <c r="A53" s="93"/>
      <c r="B53" s="20"/>
      <c r="C53" s="94"/>
      <c r="D53" s="20"/>
      <c r="E53" s="158"/>
      <c r="F53" s="50"/>
      <c r="G53" s="92"/>
      <c r="H53" s="147"/>
      <c r="I53" s="1">
        <v>50</v>
      </c>
    </row>
    <row r="54" spans="1:9" x14ac:dyDescent="0.25">
      <c r="A54" s="93"/>
      <c r="B54" s="20"/>
      <c r="C54" s="94"/>
      <c r="D54" s="20"/>
      <c r="E54" s="158"/>
      <c r="F54" s="50"/>
      <c r="G54" s="92"/>
      <c r="H54" s="147"/>
      <c r="I54" s="1">
        <v>51</v>
      </c>
    </row>
    <row r="55" spans="1:9" x14ac:dyDescent="0.25">
      <c r="A55" s="93"/>
      <c r="B55" s="20"/>
      <c r="C55" s="94"/>
      <c r="D55" s="20"/>
      <c r="E55" s="158"/>
      <c r="F55" s="343"/>
      <c r="G55" s="96"/>
      <c r="H55" s="149"/>
      <c r="I55" s="1"/>
    </row>
    <row r="56" spans="1:9" x14ac:dyDescent="0.25">
      <c r="A56" s="93"/>
      <c r="B56" s="20"/>
      <c r="C56" s="104"/>
      <c r="D56" s="20"/>
      <c r="E56" s="353"/>
      <c r="F56" s="358"/>
      <c r="G56" s="92"/>
      <c r="H56" s="147"/>
      <c r="I56" s="1">
        <v>53</v>
      </c>
    </row>
    <row r="57" spans="1:9" x14ac:dyDescent="0.25">
      <c r="A57" s="93"/>
      <c r="B57" s="20"/>
      <c r="C57" s="104"/>
      <c r="D57" s="20"/>
      <c r="E57" s="353"/>
      <c r="F57" s="358"/>
      <c r="G57" s="92"/>
      <c r="H57" s="147"/>
      <c r="I57" s="1">
        <v>54</v>
      </c>
    </row>
    <row r="58" spans="1:9" x14ac:dyDescent="0.25">
      <c r="A58" s="93"/>
      <c r="B58" s="20"/>
      <c r="C58" s="104"/>
      <c r="D58" s="20"/>
      <c r="E58" s="353"/>
      <c r="F58" s="358"/>
      <c r="G58" s="92"/>
      <c r="H58" s="147"/>
      <c r="I58" s="1">
        <v>55</v>
      </c>
    </row>
    <row r="59" spans="1:9" x14ac:dyDescent="0.25">
      <c r="A59" s="357"/>
      <c r="B59" s="336"/>
      <c r="C59" s="354"/>
      <c r="D59" s="336"/>
      <c r="E59" s="355"/>
      <c r="F59" s="359"/>
      <c r="G59" s="356"/>
      <c r="H59" s="338"/>
      <c r="I59" s="1">
        <v>56</v>
      </c>
    </row>
    <row r="60" spans="1:9" x14ac:dyDescent="0.25">
      <c r="A60" s="34"/>
      <c r="B60" s="35"/>
      <c r="C60" s="95"/>
      <c r="D60" s="37"/>
      <c r="E60" s="159"/>
      <c r="F60" s="508" t="s">
        <v>106</v>
      </c>
      <c r="G60" s="509"/>
      <c r="H60" s="148">
        <f>SUM(H21:H54)</f>
        <v>150000</v>
      </c>
      <c r="I60" s="1">
        <v>57</v>
      </c>
    </row>
    <row r="61" spans="1:9" x14ac:dyDescent="0.25">
      <c r="A61" s="159"/>
      <c r="B61" s="37"/>
      <c r="C61" s="270"/>
      <c r="D61" s="37"/>
      <c r="E61" s="271"/>
      <c r="F61" s="510" t="s">
        <v>107</v>
      </c>
      <c r="G61" s="510"/>
      <c r="H61" s="261">
        <f>H60</f>
        <v>150000</v>
      </c>
      <c r="I61" s="1">
        <v>1</v>
      </c>
    </row>
    <row r="62" spans="1:9" x14ac:dyDescent="0.25">
      <c r="A62" s="93"/>
      <c r="B62" s="20"/>
      <c r="C62" s="94"/>
      <c r="D62" s="20"/>
      <c r="E62" s="158"/>
      <c r="F62" s="50"/>
      <c r="G62" s="92"/>
      <c r="H62" s="147"/>
      <c r="I62" s="1">
        <v>2</v>
      </c>
    </row>
    <row r="63" spans="1:9" x14ac:dyDescent="0.25">
      <c r="A63" s="93">
        <v>2.13</v>
      </c>
      <c r="B63" s="20" t="s">
        <v>167</v>
      </c>
      <c r="C63" s="94" t="s">
        <v>182</v>
      </c>
      <c r="D63" s="20" t="s">
        <v>169</v>
      </c>
      <c r="E63" s="158">
        <v>1</v>
      </c>
      <c r="F63" s="50"/>
      <c r="G63" s="92">
        <v>15000</v>
      </c>
      <c r="H63" s="147">
        <f>G63</f>
        <v>15000</v>
      </c>
      <c r="I63" s="1">
        <v>3</v>
      </c>
    </row>
    <row r="64" spans="1:9" x14ac:dyDescent="0.25">
      <c r="A64" s="93"/>
      <c r="B64" s="20"/>
      <c r="C64" s="94"/>
      <c r="D64" s="20"/>
      <c r="E64" s="158"/>
      <c r="F64" s="50"/>
      <c r="G64" s="92"/>
      <c r="H64" s="147"/>
      <c r="I64" s="1">
        <v>4</v>
      </c>
    </row>
    <row r="65" spans="1:9" x14ac:dyDescent="0.25">
      <c r="A65" s="93">
        <v>2.14</v>
      </c>
      <c r="B65" s="97"/>
      <c r="C65" s="94" t="s">
        <v>177</v>
      </c>
      <c r="D65" s="20" t="s">
        <v>171</v>
      </c>
      <c r="E65" s="158"/>
      <c r="F65" s="50"/>
      <c r="G65" s="92"/>
      <c r="H65" s="147">
        <f>G65</f>
        <v>0</v>
      </c>
      <c r="I65" s="1">
        <v>5</v>
      </c>
    </row>
    <row r="66" spans="1:9" x14ac:dyDescent="0.25">
      <c r="A66" s="93"/>
      <c r="B66" s="20"/>
      <c r="C66" s="94"/>
      <c r="D66" s="20"/>
      <c r="E66" s="158"/>
      <c r="F66" s="50"/>
      <c r="G66" s="92"/>
      <c r="H66" s="147"/>
      <c r="I66" s="1">
        <v>6</v>
      </c>
    </row>
    <row r="67" spans="1:9" x14ac:dyDescent="0.25">
      <c r="A67" s="93">
        <v>2.15</v>
      </c>
      <c r="B67" s="20" t="s">
        <v>167</v>
      </c>
      <c r="C67" s="94" t="s">
        <v>183</v>
      </c>
      <c r="D67" s="20" t="s">
        <v>169</v>
      </c>
      <c r="E67" s="157">
        <v>1</v>
      </c>
      <c r="F67" s="50"/>
      <c r="G67" s="92">
        <v>30000</v>
      </c>
      <c r="H67" s="147">
        <f>G67</f>
        <v>30000</v>
      </c>
      <c r="I67" s="1">
        <v>7</v>
      </c>
    </row>
    <row r="68" spans="1:9" x14ac:dyDescent="0.25">
      <c r="A68" s="93"/>
      <c r="B68" s="20"/>
      <c r="C68" s="94"/>
      <c r="D68" s="20"/>
      <c r="E68" s="157"/>
      <c r="F68" s="50"/>
      <c r="G68" s="92"/>
      <c r="H68" s="147"/>
      <c r="I68" s="1">
        <v>8</v>
      </c>
    </row>
    <row r="69" spans="1:9" x14ac:dyDescent="0.25">
      <c r="A69" s="93">
        <v>2.16</v>
      </c>
      <c r="B69" s="93"/>
      <c r="C69" s="94" t="s">
        <v>184</v>
      </c>
      <c r="D69" s="20" t="s">
        <v>171</v>
      </c>
      <c r="E69" s="157"/>
      <c r="F69" s="50"/>
      <c r="G69" s="92"/>
      <c r="H69" s="147">
        <f>G69</f>
        <v>0</v>
      </c>
      <c r="I69" s="1">
        <v>9</v>
      </c>
    </row>
    <row r="70" spans="1:9" x14ac:dyDescent="0.25">
      <c r="A70" s="20"/>
      <c r="B70" s="20"/>
      <c r="C70" s="94" t="s">
        <v>180</v>
      </c>
      <c r="D70" s="8"/>
      <c r="E70" s="160"/>
      <c r="F70" s="50"/>
      <c r="G70" s="10"/>
      <c r="H70" s="146"/>
      <c r="I70" s="1">
        <v>10</v>
      </c>
    </row>
    <row r="71" spans="1:9" x14ac:dyDescent="0.25">
      <c r="A71" s="8"/>
      <c r="B71" s="8">
        <v>8.5</v>
      </c>
      <c r="C71" s="330" t="s">
        <v>185</v>
      </c>
      <c r="D71" s="20"/>
      <c r="E71" s="160"/>
      <c r="F71" s="50"/>
      <c r="G71" s="92"/>
      <c r="H71" s="147"/>
      <c r="I71" s="1">
        <v>11</v>
      </c>
    </row>
    <row r="72" spans="1:9" x14ac:dyDescent="0.25">
      <c r="A72" s="8"/>
      <c r="B72" s="8"/>
      <c r="C72" s="86"/>
      <c r="D72" s="8"/>
      <c r="E72" s="160"/>
      <c r="F72" s="50"/>
      <c r="G72" s="82"/>
      <c r="H72" s="146"/>
      <c r="I72" s="1">
        <v>12</v>
      </c>
    </row>
    <row r="73" spans="1:9" x14ac:dyDescent="0.25">
      <c r="A73" s="8"/>
      <c r="B73" s="8"/>
      <c r="C73" s="98" t="s">
        <v>186</v>
      </c>
      <c r="D73" s="20" t="s">
        <v>169</v>
      </c>
      <c r="E73" s="157">
        <v>1</v>
      </c>
      <c r="F73" s="50"/>
      <c r="G73" s="92">
        <v>50000</v>
      </c>
      <c r="H73" s="147">
        <f>G73</f>
        <v>50000</v>
      </c>
      <c r="I73" s="1">
        <v>13</v>
      </c>
    </row>
    <row r="74" spans="1:9" x14ac:dyDescent="0.25">
      <c r="A74" s="8"/>
      <c r="B74" s="8"/>
      <c r="C74" s="54"/>
      <c r="D74" s="20"/>
      <c r="E74" s="160"/>
      <c r="F74" s="50"/>
      <c r="G74" s="92"/>
      <c r="H74" s="147"/>
      <c r="I74" s="1">
        <v>14</v>
      </c>
    </row>
    <row r="75" spans="1:9" x14ac:dyDescent="0.25">
      <c r="A75" s="8"/>
      <c r="B75" s="8"/>
      <c r="C75" s="94" t="s">
        <v>170</v>
      </c>
      <c r="D75" s="20" t="s">
        <v>171</v>
      </c>
      <c r="E75" s="158"/>
      <c r="F75" s="50"/>
      <c r="G75" s="92"/>
      <c r="H75" s="147">
        <f>G75</f>
        <v>0</v>
      </c>
      <c r="I75" s="1">
        <v>15</v>
      </c>
    </row>
    <row r="76" spans="1:9" x14ac:dyDescent="0.25">
      <c r="A76" s="8"/>
      <c r="B76" s="8"/>
      <c r="C76" s="86"/>
      <c r="D76" s="99"/>
      <c r="E76" s="160"/>
      <c r="F76" s="50"/>
      <c r="G76" s="10"/>
      <c r="H76" s="146"/>
      <c r="I76" s="1">
        <v>16</v>
      </c>
    </row>
    <row r="77" spans="1:9" x14ac:dyDescent="0.25">
      <c r="A77" s="8"/>
      <c r="B77" s="8"/>
      <c r="C77" s="100" t="s">
        <v>187</v>
      </c>
      <c r="D77" s="20" t="s">
        <v>169</v>
      </c>
      <c r="E77" s="157">
        <v>1</v>
      </c>
      <c r="F77" s="50"/>
      <c r="G77" s="92">
        <v>50000</v>
      </c>
      <c r="H77" s="147">
        <f>G77</f>
        <v>50000</v>
      </c>
      <c r="I77" s="1">
        <v>17</v>
      </c>
    </row>
    <row r="78" spans="1:9" x14ac:dyDescent="0.25">
      <c r="A78" s="8"/>
      <c r="B78" s="8"/>
      <c r="C78" s="54"/>
      <c r="D78" s="20"/>
      <c r="E78" s="160"/>
      <c r="F78" s="50"/>
      <c r="G78" s="92"/>
      <c r="H78" s="147"/>
      <c r="I78" s="1">
        <v>18</v>
      </c>
    </row>
    <row r="79" spans="1:9" x14ac:dyDescent="0.25">
      <c r="A79" s="8"/>
      <c r="B79" s="8"/>
      <c r="C79" s="94" t="s">
        <v>174</v>
      </c>
      <c r="D79" s="20" t="s">
        <v>171</v>
      </c>
      <c r="E79" s="158"/>
      <c r="F79" s="50"/>
      <c r="G79" s="92"/>
      <c r="H79" s="147">
        <f>G79</f>
        <v>0</v>
      </c>
      <c r="I79" s="1">
        <v>19</v>
      </c>
    </row>
    <row r="80" spans="1:9" x14ac:dyDescent="0.25">
      <c r="A80" s="8"/>
      <c r="B80" s="8"/>
      <c r="C80" s="101"/>
      <c r="D80" s="20"/>
      <c r="E80" s="158"/>
      <c r="F80" s="50"/>
      <c r="G80" s="92"/>
      <c r="H80" s="147"/>
      <c r="I80" s="1">
        <v>20</v>
      </c>
    </row>
    <row r="81" spans="1:9" x14ac:dyDescent="0.25">
      <c r="A81" s="8"/>
      <c r="B81" s="8"/>
      <c r="C81" s="102" t="s">
        <v>188</v>
      </c>
      <c r="D81" s="20"/>
      <c r="E81" s="158"/>
      <c r="F81" s="50"/>
      <c r="G81" s="92"/>
      <c r="H81" s="147"/>
      <c r="I81" s="1">
        <v>21</v>
      </c>
    </row>
    <row r="82" spans="1:9" x14ac:dyDescent="0.25">
      <c r="A82" s="8"/>
      <c r="B82" s="8"/>
      <c r="C82" s="101"/>
      <c r="D82" s="20"/>
      <c r="E82" s="158"/>
      <c r="F82" s="50"/>
      <c r="G82" s="92"/>
      <c r="H82" s="147"/>
      <c r="I82" s="1">
        <v>22</v>
      </c>
    </row>
    <row r="83" spans="1:9" x14ac:dyDescent="0.25">
      <c r="A83" s="8"/>
      <c r="B83" s="8"/>
      <c r="C83" s="98" t="s">
        <v>189</v>
      </c>
      <c r="D83" s="20" t="s">
        <v>169</v>
      </c>
      <c r="E83" s="157">
        <v>1</v>
      </c>
      <c r="F83" s="50"/>
      <c r="G83" s="92">
        <v>100000</v>
      </c>
      <c r="H83" s="147">
        <f>G83</f>
        <v>100000</v>
      </c>
      <c r="I83" s="1">
        <v>23</v>
      </c>
    </row>
    <row r="84" spans="1:9" x14ac:dyDescent="0.25">
      <c r="A84" s="8"/>
      <c r="B84" s="8"/>
      <c r="C84" s="54"/>
      <c r="D84" s="20"/>
      <c r="E84" s="160"/>
      <c r="F84" s="50"/>
      <c r="G84" s="92"/>
      <c r="H84" s="147"/>
      <c r="I84" s="1">
        <v>24</v>
      </c>
    </row>
    <row r="85" spans="1:9" x14ac:dyDescent="0.25">
      <c r="A85" s="8"/>
      <c r="B85" s="8"/>
      <c r="C85" s="94" t="s">
        <v>170</v>
      </c>
      <c r="D85" s="20" t="s">
        <v>171</v>
      </c>
      <c r="E85" s="158"/>
      <c r="F85" s="50"/>
      <c r="G85" s="92"/>
      <c r="H85" s="147">
        <f>G85</f>
        <v>0</v>
      </c>
      <c r="I85" s="1">
        <v>25</v>
      </c>
    </row>
    <row r="86" spans="1:9" x14ac:dyDescent="0.25">
      <c r="A86" s="8"/>
      <c r="B86" s="8"/>
      <c r="C86" s="101"/>
      <c r="D86" s="20"/>
      <c r="E86" s="158"/>
      <c r="F86" s="50"/>
      <c r="G86" s="92"/>
      <c r="H86" s="147"/>
      <c r="I86" s="1">
        <v>26</v>
      </c>
    </row>
    <row r="87" spans="1:9" x14ac:dyDescent="0.25">
      <c r="A87" s="8"/>
      <c r="B87" s="8"/>
      <c r="C87" s="102" t="s">
        <v>190</v>
      </c>
      <c r="D87" s="20"/>
      <c r="E87" s="158"/>
      <c r="F87" s="50"/>
      <c r="G87" s="92"/>
      <c r="H87" s="147"/>
      <c r="I87" s="1">
        <v>27</v>
      </c>
    </row>
    <row r="88" spans="1:9" x14ac:dyDescent="0.25">
      <c r="A88" s="8"/>
      <c r="B88" s="8"/>
      <c r="C88" s="101"/>
      <c r="D88" s="20"/>
      <c r="E88" s="158"/>
      <c r="F88" s="50"/>
      <c r="G88" s="92"/>
      <c r="H88" s="147"/>
      <c r="I88" s="1">
        <v>28</v>
      </c>
    </row>
    <row r="89" spans="1:9" x14ac:dyDescent="0.25">
      <c r="A89" s="8"/>
      <c r="B89" s="8"/>
      <c r="C89" s="98" t="s">
        <v>191</v>
      </c>
      <c r="D89" s="20" t="s">
        <v>169</v>
      </c>
      <c r="E89" s="157" t="s">
        <v>63</v>
      </c>
      <c r="F89" s="50"/>
      <c r="G89" s="92"/>
      <c r="H89" s="147">
        <f>G89</f>
        <v>0</v>
      </c>
      <c r="I89" s="1">
        <v>29</v>
      </c>
    </row>
    <row r="90" spans="1:9" x14ac:dyDescent="0.25">
      <c r="A90" s="8"/>
      <c r="B90" s="8"/>
      <c r="C90" s="54"/>
      <c r="D90" s="20"/>
      <c r="E90" s="160"/>
      <c r="F90" s="50"/>
      <c r="G90" s="92"/>
      <c r="H90" s="147"/>
      <c r="I90" s="1">
        <v>30</v>
      </c>
    </row>
    <row r="91" spans="1:9" x14ac:dyDescent="0.25">
      <c r="A91" s="8"/>
      <c r="B91" s="8"/>
      <c r="C91" s="94" t="s">
        <v>170</v>
      </c>
      <c r="D91" s="20" t="s">
        <v>171</v>
      </c>
      <c r="E91" s="158"/>
      <c r="F91" s="12"/>
      <c r="G91" s="92"/>
      <c r="H91" s="147">
        <f>G91</f>
        <v>0</v>
      </c>
      <c r="I91" s="1">
        <v>31</v>
      </c>
    </row>
    <row r="92" spans="1:9" x14ac:dyDescent="0.25">
      <c r="A92" s="8"/>
      <c r="B92" s="8"/>
      <c r="C92" s="94"/>
      <c r="D92" s="20"/>
      <c r="E92" s="158"/>
      <c r="F92" s="103"/>
      <c r="G92" s="92"/>
      <c r="H92" s="147"/>
      <c r="I92" s="1">
        <v>32</v>
      </c>
    </row>
    <row r="93" spans="1:9" x14ac:dyDescent="0.25">
      <c r="A93" s="8"/>
      <c r="B93" s="8"/>
      <c r="C93" s="102" t="s">
        <v>192</v>
      </c>
      <c r="D93" s="20"/>
      <c r="E93" s="158"/>
      <c r="F93" s="103"/>
      <c r="G93" s="92"/>
      <c r="H93" s="147"/>
      <c r="I93" s="1">
        <v>33</v>
      </c>
    </row>
    <row r="94" spans="1:9" x14ac:dyDescent="0.25">
      <c r="A94" s="8"/>
      <c r="B94" s="8"/>
      <c r="C94" s="94"/>
      <c r="D94" s="20"/>
      <c r="E94" s="158"/>
      <c r="F94" s="103"/>
      <c r="G94" s="92"/>
      <c r="H94" s="147"/>
      <c r="I94" s="1">
        <v>34</v>
      </c>
    </row>
    <row r="95" spans="1:9" x14ac:dyDescent="0.25">
      <c r="A95" s="8"/>
      <c r="B95" s="8"/>
      <c r="C95" s="98" t="s">
        <v>193</v>
      </c>
      <c r="D95" s="20" t="s">
        <v>169</v>
      </c>
      <c r="E95" s="157" t="s">
        <v>63</v>
      </c>
      <c r="F95" s="12"/>
      <c r="G95" s="92"/>
      <c r="H95" s="147">
        <f>G95</f>
        <v>0</v>
      </c>
      <c r="I95" s="1">
        <v>35</v>
      </c>
    </row>
    <row r="96" spans="1:9" x14ac:dyDescent="0.25">
      <c r="A96" s="8"/>
      <c r="B96" s="8"/>
      <c r="C96" s="54"/>
      <c r="D96" s="20"/>
      <c r="E96" s="160"/>
      <c r="F96" s="12"/>
      <c r="G96" s="92"/>
      <c r="H96" s="147"/>
      <c r="I96" s="1">
        <v>36</v>
      </c>
    </row>
    <row r="97" spans="1:9" x14ac:dyDescent="0.25">
      <c r="A97" s="8"/>
      <c r="B97" s="8"/>
      <c r="C97" s="94" t="s">
        <v>170</v>
      </c>
      <c r="D97" s="20" t="s">
        <v>171</v>
      </c>
      <c r="E97" s="158"/>
      <c r="F97" s="12"/>
      <c r="G97" s="92"/>
      <c r="H97" s="147">
        <f>G97</f>
        <v>0</v>
      </c>
      <c r="I97" s="1">
        <v>37</v>
      </c>
    </row>
    <row r="98" spans="1:9" x14ac:dyDescent="0.25">
      <c r="A98" s="8"/>
      <c r="B98" s="8"/>
      <c r="C98" s="94"/>
      <c r="D98" s="20"/>
      <c r="E98" s="158"/>
      <c r="F98" s="12"/>
      <c r="G98" s="92"/>
      <c r="H98" s="147"/>
      <c r="I98" s="1">
        <v>38</v>
      </c>
    </row>
    <row r="99" spans="1:9" x14ac:dyDescent="0.25">
      <c r="A99" s="8"/>
      <c r="B99" s="8"/>
      <c r="C99" s="102" t="s">
        <v>194</v>
      </c>
      <c r="D99" s="20"/>
      <c r="E99" s="158"/>
      <c r="F99" s="12"/>
      <c r="G99" s="92"/>
      <c r="H99" s="147"/>
      <c r="I99" s="1">
        <v>39</v>
      </c>
    </row>
    <row r="100" spans="1:9" x14ac:dyDescent="0.25">
      <c r="A100" s="8"/>
      <c r="B100" s="8"/>
      <c r="C100" s="94"/>
      <c r="D100" s="20"/>
      <c r="E100" s="158"/>
      <c r="F100" s="12"/>
      <c r="G100" s="92"/>
      <c r="H100" s="147"/>
      <c r="I100" s="1">
        <v>40</v>
      </c>
    </row>
    <row r="101" spans="1:9" x14ac:dyDescent="0.25">
      <c r="A101" s="8"/>
      <c r="B101" s="8"/>
      <c r="C101" s="98" t="s">
        <v>195</v>
      </c>
      <c r="D101" s="20" t="s">
        <v>169</v>
      </c>
      <c r="E101" s="157">
        <v>1</v>
      </c>
      <c r="F101" s="12"/>
      <c r="G101" s="92">
        <v>60000</v>
      </c>
      <c r="H101" s="147">
        <f>G101</f>
        <v>60000</v>
      </c>
      <c r="I101" s="1">
        <v>41</v>
      </c>
    </row>
    <row r="102" spans="1:9" x14ac:dyDescent="0.25">
      <c r="A102" s="8"/>
      <c r="B102" s="8"/>
      <c r="C102" s="54"/>
      <c r="D102" s="20"/>
      <c r="E102" s="160"/>
      <c r="F102" s="12"/>
      <c r="G102" s="92"/>
      <c r="H102" s="147"/>
      <c r="I102" s="1">
        <v>42</v>
      </c>
    </row>
    <row r="103" spans="1:9" x14ac:dyDescent="0.25">
      <c r="A103" s="8"/>
      <c r="B103" s="8"/>
      <c r="C103" s="94" t="s">
        <v>170</v>
      </c>
      <c r="D103" s="20" t="s">
        <v>171</v>
      </c>
      <c r="E103" s="158"/>
      <c r="F103" s="12"/>
      <c r="G103" s="92"/>
      <c r="H103" s="147">
        <f>G103</f>
        <v>0</v>
      </c>
      <c r="I103" s="1">
        <v>43</v>
      </c>
    </row>
    <row r="104" spans="1:9" x14ac:dyDescent="0.25">
      <c r="A104" s="8"/>
      <c r="B104" s="8"/>
      <c r="C104" s="94"/>
      <c r="D104" s="20"/>
      <c r="E104" s="158"/>
      <c r="F104" s="12"/>
      <c r="G104" s="92"/>
      <c r="H104" s="147"/>
      <c r="I104" s="1">
        <v>44</v>
      </c>
    </row>
    <row r="105" spans="1:9" ht="25.5" x14ac:dyDescent="0.25">
      <c r="A105" s="8"/>
      <c r="B105" s="8"/>
      <c r="C105" s="102" t="s">
        <v>196</v>
      </c>
      <c r="D105" s="20"/>
      <c r="E105" s="158"/>
      <c r="F105" s="12"/>
      <c r="G105" s="92"/>
      <c r="H105" s="147"/>
      <c r="I105" s="1">
        <v>45</v>
      </c>
    </row>
    <row r="106" spans="1:9" x14ac:dyDescent="0.25">
      <c r="A106" s="8"/>
      <c r="B106" s="8"/>
      <c r="C106" s="94"/>
      <c r="D106" s="20"/>
      <c r="E106" s="158"/>
      <c r="F106" s="12"/>
      <c r="G106" s="92"/>
      <c r="H106" s="147"/>
      <c r="I106" s="1">
        <v>46</v>
      </c>
    </row>
    <row r="107" spans="1:9" x14ac:dyDescent="0.25">
      <c r="A107" s="8"/>
      <c r="B107" s="8"/>
      <c r="C107" s="98" t="s">
        <v>195</v>
      </c>
      <c r="D107" s="20" t="s">
        <v>169</v>
      </c>
      <c r="E107" s="158">
        <v>1</v>
      </c>
      <c r="F107" s="12"/>
      <c r="G107" s="92">
        <v>20000</v>
      </c>
      <c r="H107" s="147"/>
      <c r="I107" s="1">
        <v>47</v>
      </c>
    </row>
    <row r="108" spans="1:9" x14ac:dyDescent="0.25">
      <c r="A108" s="8"/>
      <c r="B108" s="8"/>
      <c r="C108" s="54"/>
      <c r="D108" s="20"/>
      <c r="E108" s="158"/>
      <c r="F108" s="12"/>
      <c r="G108" s="92"/>
      <c r="H108" s="147"/>
      <c r="I108" s="1">
        <v>48</v>
      </c>
    </row>
    <row r="109" spans="1:9" x14ac:dyDescent="0.25">
      <c r="A109" s="8"/>
      <c r="B109" s="8"/>
      <c r="C109" s="94" t="s">
        <v>170</v>
      </c>
      <c r="D109" s="20" t="s">
        <v>171</v>
      </c>
      <c r="E109" s="158"/>
      <c r="F109" s="12"/>
      <c r="G109" s="92"/>
      <c r="H109" s="147"/>
      <c r="I109" s="1">
        <v>49</v>
      </c>
    </row>
    <row r="110" spans="1:9" x14ac:dyDescent="0.25">
      <c r="A110" s="8"/>
      <c r="B110" s="8"/>
      <c r="C110" s="94"/>
      <c r="D110" s="20"/>
      <c r="E110" s="158"/>
      <c r="F110" s="12"/>
      <c r="G110" s="92"/>
      <c r="H110" s="147"/>
      <c r="I110" s="1">
        <v>50</v>
      </c>
    </row>
    <row r="111" spans="1:9" x14ac:dyDescent="0.25">
      <c r="A111" s="8"/>
      <c r="B111" s="8"/>
      <c r="C111" s="94"/>
      <c r="D111" s="20"/>
      <c r="E111" s="158"/>
      <c r="F111" s="12"/>
      <c r="G111" s="92"/>
      <c r="H111" s="147"/>
      <c r="I111" s="1">
        <v>51</v>
      </c>
    </row>
    <row r="112" spans="1:9" x14ac:dyDescent="0.25">
      <c r="A112" s="8"/>
      <c r="B112" s="8"/>
      <c r="C112" s="104"/>
      <c r="D112" s="20"/>
      <c r="E112" s="353"/>
      <c r="F112" s="50"/>
      <c r="G112" s="92"/>
      <c r="H112" s="149"/>
      <c r="I112" s="1"/>
    </row>
    <row r="113" spans="1:9" x14ac:dyDescent="0.25">
      <c r="A113" s="8"/>
      <c r="B113" s="8"/>
      <c r="C113" s="104"/>
      <c r="D113" s="20"/>
      <c r="E113" s="353"/>
      <c r="F113" s="20"/>
      <c r="G113" s="92"/>
      <c r="H113" s="149"/>
      <c r="I113" s="1">
        <v>53</v>
      </c>
    </row>
    <row r="114" spans="1:9" x14ac:dyDescent="0.25">
      <c r="A114" s="8"/>
      <c r="B114" s="8"/>
      <c r="C114" s="104"/>
      <c r="D114" s="20"/>
      <c r="E114" s="353"/>
      <c r="F114" s="20"/>
      <c r="G114" s="92"/>
      <c r="H114" s="149"/>
      <c r="I114" s="1">
        <v>54</v>
      </c>
    </row>
    <row r="115" spans="1:9" x14ac:dyDescent="0.25">
      <c r="A115" s="8"/>
      <c r="B115" s="8"/>
      <c r="C115" s="104"/>
      <c r="D115" s="20"/>
      <c r="E115" s="353"/>
      <c r="F115" s="20"/>
      <c r="G115" s="92"/>
      <c r="H115" s="149"/>
      <c r="I115" s="1">
        <v>55</v>
      </c>
    </row>
    <row r="116" spans="1:9" x14ac:dyDescent="0.25">
      <c r="A116" s="76"/>
      <c r="B116" s="76"/>
      <c r="C116" s="354"/>
      <c r="D116" s="336"/>
      <c r="E116" s="355"/>
      <c r="F116" s="336"/>
      <c r="G116" s="356"/>
      <c r="H116" s="149"/>
      <c r="I116" s="1">
        <v>56</v>
      </c>
    </row>
    <row r="117" spans="1:9" x14ac:dyDescent="0.25">
      <c r="A117" s="69"/>
      <c r="B117" s="70"/>
      <c r="C117" s="71" t="s">
        <v>155</v>
      </c>
      <c r="D117" s="72"/>
      <c r="E117" s="161"/>
      <c r="F117" s="508" t="s">
        <v>106</v>
      </c>
      <c r="G117" s="509"/>
      <c r="H117" s="342">
        <f>SUM(H61:H116)</f>
        <v>455000</v>
      </c>
      <c r="I117" s="1">
        <v>57</v>
      </c>
    </row>
    <row r="118" spans="1:9" x14ac:dyDescent="0.25">
      <c r="A118" s="34"/>
      <c r="B118" s="34"/>
      <c r="C118" s="270"/>
      <c r="D118" s="37"/>
      <c r="E118" s="271"/>
      <c r="F118" s="37"/>
      <c r="G118" s="45" t="s">
        <v>107</v>
      </c>
      <c r="H118" s="151">
        <f>H117</f>
        <v>455000</v>
      </c>
      <c r="I118" s="1">
        <v>1</v>
      </c>
    </row>
    <row r="119" spans="1:9" x14ac:dyDescent="0.25">
      <c r="A119" s="8"/>
      <c r="B119" s="53"/>
      <c r="C119" s="104"/>
      <c r="D119" s="20"/>
      <c r="E119" s="158"/>
      <c r="F119" s="50"/>
      <c r="G119" s="92"/>
      <c r="H119" s="147"/>
      <c r="I119" s="1">
        <v>2</v>
      </c>
    </row>
    <row r="120" spans="1:9" x14ac:dyDescent="0.25">
      <c r="A120" s="8"/>
      <c r="B120" s="53"/>
      <c r="C120" s="104"/>
      <c r="D120" s="20"/>
      <c r="E120" s="158"/>
      <c r="F120" s="50"/>
      <c r="G120" s="92"/>
      <c r="H120" s="147"/>
      <c r="I120" s="1">
        <v>3</v>
      </c>
    </row>
    <row r="121" spans="1:9" x14ac:dyDescent="0.25">
      <c r="A121" s="8"/>
      <c r="B121" s="53"/>
      <c r="C121" s="104"/>
      <c r="D121" s="20"/>
      <c r="E121" s="158"/>
      <c r="F121" s="50"/>
      <c r="G121" s="92"/>
      <c r="H121" s="147"/>
      <c r="I121" s="1">
        <v>9</v>
      </c>
    </row>
    <row r="122" spans="1:9" x14ac:dyDescent="0.25">
      <c r="A122" s="8"/>
      <c r="B122" s="53"/>
      <c r="C122" s="105" t="s">
        <v>197</v>
      </c>
      <c r="D122" s="20"/>
      <c r="E122" s="158"/>
      <c r="F122" s="50"/>
      <c r="G122" s="92"/>
      <c r="H122" s="147"/>
      <c r="I122" s="1">
        <v>10</v>
      </c>
    </row>
    <row r="123" spans="1:9" x14ac:dyDescent="0.25">
      <c r="A123" s="8"/>
      <c r="B123" s="53"/>
      <c r="C123" s="104"/>
      <c r="D123" s="20"/>
      <c r="E123" s="158"/>
      <c r="F123" s="50"/>
      <c r="G123" s="92"/>
      <c r="H123" s="147"/>
      <c r="I123" s="1">
        <v>11</v>
      </c>
    </row>
    <row r="124" spans="1:9" x14ac:dyDescent="0.25">
      <c r="A124" s="8"/>
      <c r="B124" s="53"/>
      <c r="C124" s="106" t="s">
        <v>198</v>
      </c>
      <c r="D124" s="20" t="s">
        <v>169</v>
      </c>
      <c r="E124" s="157">
        <v>1</v>
      </c>
      <c r="F124" s="50"/>
      <c r="G124" s="92">
        <v>10000</v>
      </c>
      <c r="H124" s="147">
        <f>G124</f>
        <v>10000</v>
      </c>
      <c r="I124" s="1">
        <v>12</v>
      </c>
    </row>
    <row r="125" spans="1:9" x14ac:dyDescent="0.25">
      <c r="A125" s="8"/>
      <c r="B125" s="53"/>
      <c r="C125" s="19"/>
      <c r="D125" s="20"/>
      <c r="E125" s="162"/>
      <c r="F125" s="50"/>
      <c r="G125" s="92"/>
      <c r="H125" s="147"/>
      <c r="I125" s="1">
        <v>13</v>
      </c>
    </row>
    <row r="126" spans="1:9" x14ac:dyDescent="0.25">
      <c r="A126" s="8"/>
      <c r="B126" s="53"/>
      <c r="C126" s="104" t="s">
        <v>170</v>
      </c>
      <c r="D126" s="20" t="s">
        <v>171</v>
      </c>
      <c r="E126" s="158"/>
      <c r="F126" s="50"/>
      <c r="G126" s="92"/>
      <c r="H126" s="147">
        <f>G126</f>
        <v>0</v>
      </c>
      <c r="I126" s="1">
        <v>14</v>
      </c>
    </row>
    <row r="127" spans="1:9" x14ac:dyDescent="0.25">
      <c r="A127" s="8"/>
      <c r="B127" s="53"/>
      <c r="C127" s="104"/>
      <c r="D127" s="20"/>
      <c r="E127" s="158"/>
      <c r="F127" s="50"/>
      <c r="G127" s="92"/>
      <c r="H127" s="147"/>
      <c r="I127" s="1">
        <v>15</v>
      </c>
    </row>
    <row r="128" spans="1:9" x14ac:dyDescent="0.25">
      <c r="A128" s="8"/>
      <c r="B128" s="53"/>
      <c r="C128" s="105" t="s">
        <v>199</v>
      </c>
      <c r="D128" s="20"/>
      <c r="E128" s="158"/>
      <c r="F128" s="50"/>
      <c r="G128" s="92"/>
      <c r="H128" s="147"/>
      <c r="I128" s="1">
        <v>16</v>
      </c>
    </row>
    <row r="129" spans="1:9" x14ac:dyDescent="0.25">
      <c r="A129" s="8"/>
      <c r="B129" s="53"/>
      <c r="C129" s="105" t="s">
        <v>200</v>
      </c>
      <c r="D129" s="20"/>
      <c r="E129" s="158"/>
      <c r="F129" s="50"/>
      <c r="G129" s="92"/>
      <c r="H129" s="147"/>
      <c r="I129" s="1">
        <v>17</v>
      </c>
    </row>
    <row r="130" spans="1:9" x14ac:dyDescent="0.25">
      <c r="A130" s="8"/>
      <c r="B130" s="53"/>
      <c r="C130" s="104"/>
      <c r="D130" s="20"/>
      <c r="E130" s="158"/>
      <c r="F130" s="50"/>
      <c r="G130" s="92"/>
      <c r="H130" s="147"/>
      <c r="I130" s="1">
        <v>18</v>
      </c>
    </row>
    <row r="131" spans="1:9" x14ac:dyDescent="0.25">
      <c r="A131" s="8"/>
      <c r="B131" s="53"/>
      <c r="C131" s="106" t="s">
        <v>201</v>
      </c>
      <c r="D131" s="20" t="s">
        <v>169</v>
      </c>
      <c r="E131" s="157" t="s">
        <v>63</v>
      </c>
      <c r="F131" s="50"/>
      <c r="G131" s="92"/>
      <c r="H131" s="147">
        <f>G131</f>
        <v>0</v>
      </c>
      <c r="I131" s="1">
        <v>19</v>
      </c>
    </row>
    <row r="132" spans="1:9" x14ac:dyDescent="0.25">
      <c r="A132" s="8"/>
      <c r="B132" s="53"/>
      <c r="C132" s="19"/>
      <c r="D132" s="20"/>
      <c r="E132" s="162"/>
      <c r="F132" s="50"/>
      <c r="G132" s="92"/>
      <c r="H132" s="147"/>
      <c r="I132" s="1">
        <v>20</v>
      </c>
    </row>
    <row r="133" spans="1:9" x14ac:dyDescent="0.25">
      <c r="A133" s="8"/>
      <c r="B133" s="53"/>
      <c r="C133" s="104" t="s">
        <v>170</v>
      </c>
      <c r="D133" s="20" t="s">
        <v>171</v>
      </c>
      <c r="E133" s="158"/>
      <c r="F133" s="50"/>
      <c r="G133" s="92"/>
      <c r="H133" s="147">
        <f>G133</f>
        <v>0</v>
      </c>
      <c r="I133" s="1">
        <v>21</v>
      </c>
    </row>
    <row r="134" spans="1:9" x14ac:dyDescent="0.25">
      <c r="A134" s="8"/>
      <c r="B134" s="53"/>
      <c r="C134" s="104"/>
      <c r="D134" s="20"/>
      <c r="E134" s="158"/>
      <c r="F134" s="50"/>
      <c r="G134" s="92"/>
      <c r="H134" s="147"/>
      <c r="I134" s="1">
        <v>22</v>
      </c>
    </row>
    <row r="135" spans="1:9" x14ac:dyDescent="0.25">
      <c r="A135" s="8"/>
      <c r="B135" s="53"/>
      <c r="C135" s="104" t="s">
        <v>202</v>
      </c>
      <c r="D135" s="20"/>
      <c r="E135" s="158"/>
      <c r="F135" s="50"/>
      <c r="G135" s="92"/>
      <c r="H135" s="147"/>
      <c r="I135" s="1">
        <v>23</v>
      </c>
    </row>
    <row r="136" spans="1:9" x14ac:dyDescent="0.25">
      <c r="A136" s="8"/>
      <c r="B136" s="53"/>
      <c r="C136" s="104"/>
      <c r="D136" s="20"/>
      <c r="E136" s="158"/>
      <c r="F136" s="50"/>
      <c r="G136" s="92"/>
      <c r="H136" s="147"/>
      <c r="I136" s="1">
        <v>24</v>
      </c>
    </row>
    <row r="137" spans="1:9" x14ac:dyDescent="0.25">
      <c r="A137" s="8"/>
      <c r="B137" s="53">
        <v>8.6</v>
      </c>
      <c r="C137" s="105" t="s">
        <v>203</v>
      </c>
      <c r="D137" s="20"/>
      <c r="E137" s="158"/>
      <c r="F137" s="50"/>
      <c r="G137" s="92"/>
      <c r="H137" s="147"/>
      <c r="I137" s="1">
        <v>25</v>
      </c>
    </row>
    <row r="138" spans="1:9" x14ac:dyDescent="0.25">
      <c r="A138" s="8"/>
      <c r="B138" s="53"/>
      <c r="C138" s="105"/>
      <c r="D138" s="20"/>
      <c r="E138" s="158"/>
      <c r="F138" s="50"/>
      <c r="G138" s="92"/>
      <c r="H138" s="147"/>
      <c r="I138" s="1">
        <v>26</v>
      </c>
    </row>
    <row r="139" spans="1:9" x14ac:dyDescent="0.25">
      <c r="A139" s="8"/>
      <c r="B139" s="53" t="s">
        <v>204</v>
      </c>
      <c r="C139" s="106" t="s">
        <v>205</v>
      </c>
      <c r="D139" s="20" t="s">
        <v>169</v>
      </c>
      <c r="E139" s="157"/>
      <c r="F139" s="50"/>
      <c r="G139" s="92">
        <v>10000</v>
      </c>
      <c r="H139" s="147">
        <f>G139</f>
        <v>10000</v>
      </c>
      <c r="I139" s="1">
        <v>27</v>
      </c>
    </row>
    <row r="140" spans="1:9" x14ac:dyDescent="0.25">
      <c r="A140" s="8"/>
      <c r="B140" s="53"/>
      <c r="C140" s="19"/>
      <c r="D140" s="20"/>
      <c r="E140" s="162"/>
      <c r="F140" s="50"/>
      <c r="G140" s="92"/>
      <c r="H140" s="147"/>
      <c r="I140" s="1">
        <v>28</v>
      </c>
    </row>
    <row r="141" spans="1:9" x14ac:dyDescent="0.25">
      <c r="A141" s="8"/>
      <c r="B141" s="53"/>
      <c r="C141" s="104" t="s">
        <v>206</v>
      </c>
      <c r="D141" s="20" t="s">
        <v>171</v>
      </c>
      <c r="E141" s="158"/>
      <c r="F141" s="50"/>
      <c r="G141" s="92"/>
      <c r="H141" s="147">
        <f>G141</f>
        <v>0</v>
      </c>
      <c r="I141" s="1">
        <v>29</v>
      </c>
    </row>
    <row r="142" spans="1:9" x14ac:dyDescent="0.25">
      <c r="A142" s="8"/>
      <c r="B142" s="53"/>
      <c r="C142" s="104"/>
      <c r="D142" s="20"/>
      <c r="E142" s="158"/>
      <c r="F142" s="50"/>
      <c r="G142" s="92"/>
      <c r="H142" s="147"/>
      <c r="I142" s="1">
        <v>30</v>
      </c>
    </row>
    <row r="143" spans="1:9" x14ac:dyDescent="0.25">
      <c r="A143" s="20"/>
      <c r="B143" s="49"/>
      <c r="C143" s="287" t="s">
        <v>207</v>
      </c>
      <c r="D143" s="99"/>
      <c r="E143" s="158"/>
      <c r="F143" s="50"/>
      <c r="G143" s="92"/>
      <c r="H143" s="147"/>
      <c r="I143" s="1">
        <v>31</v>
      </c>
    </row>
    <row r="144" spans="1:9" x14ac:dyDescent="0.25">
      <c r="A144" s="8"/>
      <c r="B144" s="8"/>
      <c r="C144" s="104" t="s">
        <v>180</v>
      </c>
      <c r="D144" s="8"/>
      <c r="E144" s="157"/>
      <c r="F144" s="50"/>
      <c r="G144" s="82"/>
      <c r="H144" s="152"/>
      <c r="I144" s="1">
        <v>32</v>
      </c>
    </row>
    <row r="145" spans="1:9" ht="26.25" x14ac:dyDescent="0.25">
      <c r="A145" s="107"/>
      <c r="B145" s="290">
        <v>8.6999999999999993</v>
      </c>
      <c r="C145" s="289" t="s">
        <v>208</v>
      </c>
      <c r="D145" s="107" t="s">
        <v>39</v>
      </c>
      <c r="E145" s="292" t="s">
        <v>63</v>
      </c>
      <c r="F145" s="50"/>
      <c r="G145" s="107"/>
      <c r="H145" s="153"/>
      <c r="I145" s="1">
        <v>33</v>
      </c>
    </row>
    <row r="146" spans="1:9" x14ac:dyDescent="0.25">
      <c r="A146" s="107"/>
      <c r="B146" s="107"/>
      <c r="C146" s="288"/>
      <c r="D146" s="107"/>
      <c r="E146" s="163"/>
      <c r="F146" s="50"/>
      <c r="G146" s="107"/>
      <c r="H146" s="153"/>
      <c r="I146" s="1">
        <v>34</v>
      </c>
    </row>
    <row r="147" spans="1:9" x14ac:dyDescent="0.25">
      <c r="A147" s="107"/>
      <c r="B147" s="107"/>
      <c r="C147" s="104" t="s">
        <v>206</v>
      </c>
      <c r="D147" s="20" t="s">
        <v>171</v>
      </c>
      <c r="E147" s="163"/>
      <c r="F147" s="50"/>
      <c r="G147" s="107"/>
      <c r="H147" s="153"/>
      <c r="I147" s="1"/>
    </row>
    <row r="148" spans="1:9" x14ac:dyDescent="0.25">
      <c r="A148" s="107"/>
      <c r="B148" s="107"/>
      <c r="C148" s="288"/>
      <c r="D148" s="107"/>
      <c r="E148" s="163"/>
      <c r="F148" s="50"/>
      <c r="G148" s="107"/>
      <c r="H148" s="153"/>
      <c r="I148" s="1"/>
    </row>
    <row r="149" spans="1:9" ht="39" x14ac:dyDescent="0.25">
      <c r="A149" s="107"/>
      <c r="B149" s="107"/>
      <c r="C149" s="289" t="s">
        <v>209</v>
      </c>
      <c r="D149" s="107" t="s">
        <v>39</v>
      </c>
      <c r="E149" s="291">
        <v>1</v>
      </c>
      <c r="F149" s="50"/>
      <c r="G149" s="92">
        <v>100000</v>
      </c>
      <c r="H149" s="147"/>
      <c r="I149" s="1">
        <v>35</v>
      </c>
    </row>
    <row r="150" spans="1:9" x14ac:dyDescent="0.25">
      <c r="A150" s="107"/>
      <c r="B150" s="107"/>
      <c r="C150" s="107"/>
      <c r="D150" s="107"/>
      <c r="E150" s="163"/>
      <c r="F150" s="50"/>
      <c r="G150" s="107"/>
      <c r="H150" s="153"/>
      <c r="I150" s="1">
        <v>36</v>
      </c>
    </row>
    <row r="151" spans="1:9" x14ac:dyDescent="0.25">
      <c r="A151" s="107"/>
      <c r="B151" s="107"/>
      <c r="C151" s="104" t="s">
        <v>206</v>
      </c>
      <c r="D151" s="20" t="s">
        <v>171</v>
      </c>
      <c r="E151" s="163"/>
      <c r="F151" s="50"/>
      <c r="G151" s="107"/>
      <c r="H151" s="153"/>
      <c r="I151" s="1"/>
    </row>
    <row r="152" spans="1:9" x14ac:dyDescent="0.25">
      <c r="A152" s="107"/>
      <c r="B152" s="107"/>
      <c r="C152" s="107"/>
      <c r="D152" s="107"/>
      <c r="E152" s="163"/>
      <c r="F152" s="50"/>
      <c r="G152" s="107"/>
      <c r="H152" s="153"/>
      <c r="I152" s="1"/>
    </row>
    <row r="153" spans="1:9" ht="38.25" x14ac:dyDescent="0.25">
      <c r="A153" s="107"/>
      <c r="B153" s="107"/>
      <c r="C153" s="293" t="s">
        <v>210</v>
      </c>
      <c r="D153" s="294" t="s">
        <v>211</v>
      </c>
      <c r="E153" s="295">
        <v>1</v>
      </c>
      <c r="F153" s="50"/>
      <c r="G153" s="92">
        <v>100000</v>
      </c>
      <c r="H153" s="147"/>
      <c r="I153" s="1">
        <v>37</v>
      </c>
    </row>
    <row r="154" spans="1:9" x14ac:dyDescent="0.25">
      <c r="A154" s="107"/>
      <c r="B154" s="107"/>
      <c r="C154" s="107"/>
      <c r="D154" s="107"/>
      <c r="E154" s="164"/>
      <c r="F154" s="50"/>
      <c r="G154" s="107"/>
      <c r="H154" s="153"/>
      <c r="I154" s="1">
        <v>38</v>
      </c>
    </row>
    <row r="155" spans="1:9" x14ac:dyDescent="0.25">
      <c r="A155" s="107"/>
      <c r="B155" s="107"/>
      <c r="C155" s="104" t="s">
        <v>206</v>
      </c>
      <c r="D155" s="20" t="s">
        <v>171</v>
      </c>
      <c r="E155" s="164"/>
      <c r="F155" s="50"/>
      <c r="G155" s="107"/>
      <c r="H155" s="153"/>
      <c r="I155" s="1">
        <v>39</v>
      </c>
    </row>
    <row r="156" spans="1:9" x14ac:dyDescent="0.25">
      <c r="A156" s="107"/>
      <c r="B156" s="107"/>
      <c r="C156" s="107"/>
      <c r="D156" s="107"/>
      <c r="E156" s="164"/>
      <c r="F156" s="50"/>
      <c r="G156" s="107"/>
      <c r="H156" s="153"/>
      <c r="I156" s="1">
        <v>40</v>
      </c>
    </row>
    <row r="157" spans="1:9" x14ac:dyDescent="0.25">
      <c r="A157" s="107"/>
      <c r="B157" s="107"/>
      <c r="C157" s="107"/>
      <c r="D157" s="107"/>
      <c r="E157" s="164"/>
      <c r="F157" s="50"/>
      <c r="G157" s="107"/>
      <c r="H157" s="153"/>
      <c r="I157" s="1">
        <v>41</v>
      </c>
    </row>
    <row r="158" spans="1:9" x14ac:dyDescent="0.25">
      <c r="A158" s="107"/>
      <c r="B158" s="107"/>
      <c r="C158" s="107"/>
      <c r="D158" s="107"/>
      <c r="E158" s="164"/>
      <c r="F158" s="50"/>
      <c r="G158" s="107"/>
      <c r="H158" s="153"/>
      <c r="I158" s="1">
        <v>42</v>
      </c>
    </row>
    <row r="159" spans="1:9" x14ac:dyDescent="0.25">
      <c r="A159" s="107"/>
      <c r="B159" s="107"/>
      <c r="C159" s="107"/>
      <c r="D159" s="107"/>
      <c r="E159" s="164"/>
      <c r="F159" s="50"/>
      <c r="G159" s="107"/>
      <c r="H159" s="153"/>
      <c r="I159" s="1">
        <v>43</v>
      </c>
    </row>
    <row r="160" spans="1:9" x14ac:dyDescent="0.25">
      <c r="A160" s="107"/>
      <c r="B160" s="107"/>
      <c r="C160" s="107"/>
      <c r="D160" s="107"/>
      <c r="E160" s="164"/>
      <c r="F160" s="50"/>
      <c r="G160" s="107"/>
      <c r="H160" s="153"/>
      <c r="I160" s="1">
        <v>44</v>
      </c>
    </row>
    <row r="161" spans="1:9" x14ac:dyDescent="0.25">
      <c r="A161" s="107"/>
      <c r="B161" s="107"/>
      <c r="C161" s="107"/>
      <c r="D161" s="107"/>
      <c r="E161" s="164"/>
      <c r="F161" s="50"/>
      <c r="G161" s="107"/>
      <c r="H161" s="153"/>
      <c r="I161" s="1">
        <v>45</v>
      </c>
    </row>
    <row r="162" spans="1:9" x14ac:dyDescent="0.25">
      <c r="A162" s="107"/>
      <c r="B162" s="107"/>
      <c r="C162" s="107"/>
      <c r="D162" s="107"/>
      <c r="E162" s="164"/>
      <c r="F162" s="50"/>
      <c r="G162" s="107"/>
      <c r="H162" s="153"/>
      <c r="I162" s="1">
        <v>46</v>
      </c>
    </row>
    <row r="163" spans="1:9" x14ac:dyDescent="0.25">
      <c r="A163" s="107"/>
      <c r="B163" s="107"/>
      <c r="C163" s="107"/>
      <c r="D163" s="107"/>
      <c r="E163" s="164"/>
      <c r="F163" s="50"/>
      <c r="G163" s="107"/>
      <c r="H163" s="153"/>
      <c r="I163" s="1">
        <v>47</v>
      </c>
    </row>
    <row r="164" spans="1:9" x14ac:dyDescent="0.25">
      <c r="A164" s="107"/>
      <c r="B164" s="107"/>
      <c r="C164" s="107"/>
      <c r="D164" s="107"/>
      <c r="E164" s="164"/>
      <c r="F164" s="50"/>
      <c r="G164" s="107"/>
      <c r="H164" s="153"/>
      <c r="I164" s="1">
        <v>48</v>
      </c>
    </row>
    <row r="165" spans="1:9" x14ac:dyDescent="0.25">
      <c r="A165" s="107"/>
      <c r="B165" s="107"/>
      <c r="C165" s="65"/>
      <c r="D165" s="107"/>
      <c r="E165" s="164"/>
      <c r="F165" s="50"/>
      <c r="G165" s="107"/>
      <c r="H165" s="153"/>
      <c r="I165" s="1"/>
    </row>
    <row r="166" spans="1:9" x14ac:dyDescent="0.25">
      <c r="A166" s="107"/>
      <c r="B166" s="107"/>
      <c r="C166" s="65"/>
      <c r="D166" s="107"/>
      <c r="E166" s="164"/>
      <c r="F166" s="50"/>
      <c r="G166" s="107"/>
      <c r="H166" s="153"/>
      <c r="I166" s="1"/>
    </row>
    <row r="167" spans="1:9" x14ac:dyDescent="0.25">
      <c r="A167" s="109"/>
      <c r="B167" s="107"/>
      <c r="C167" s="207"/>
      <c r="D167" s="107"/>
      <c r="E167" s="164"/>
      <c r="F167" s="50"/>
      <c r="G167" s="107"/>
      <c r="H167" s="154"/>
      <c r="I167" s="1"/>
    </row>
    <row r="168" spans="1:9" x14ac:dyDescent="0.25">
      <c r="A168" s="109"/>
      <c r="B168" s="107"/>
      <c r="C168" s="207"/>
      <c r="D168" s="107"/>
      <c r="E168" s="164"/>
      <c r="F168" s="50"/>
      <c r="G168" s="107"/>
      <c r="H168" s="154"/>
      <c r="I168" s="1"/>
    </row>
    <row r="169" spans="1:9" x14ac:dyDescent="0.25">
      <c r="A169" s="109"/>
      <c r="B169" s="107"/>
      <c r="D169" s="107"/>
      <c r="E169" s="164"/>
      <c r="F169" s="351"/>
      <c r="G169" s="107"/>
      <c r="H169" s="154"/>
      <c r="I169" s="1">
        <v>53</v>
      </c>
    </row>
    <row r="170" spans="1:9" x14ac:dyDescent="0.25">
      <c r="A170" s="109"/>
      <c r="B170" s="107"/>
      <c r="C170" s="350" t="s">
        <v>212</v>
      </c>
      <c r="D170" s="107"/>
      <c r="E170" s="164"/>
      <c r="F170" s="351"/>
      <c r="G170" s="107"/>
      <c r="H170" s="154"/>
      <c r="I170" s="1">
        <v>54</v>
      </c>
    </row>
    <row r="171" spans="1:9" x14ac:dyDescent="0.25">
      <c r="A171" s="109"/>
      <c r="B171" s="107"/>
      <c r="C171" s="350" t="str">
        <f>C9</f>
        <v>Provisional Sums and Prime Cost Items</v>
      </c>
      <c r="D171" s="107"/>
      <c r="E171" s="164"/>
      <c r="F171" s="351"/>
      <c r="G171" s="107"/>
      <c r="H171" s="154"/>
      <c r="I171" s="1">
        <v>55</v>
      </c>
    </row>
    <row r="172" spans="1:9" x14ac:dyDescent="0.25">
      <c r="A172" s="109"/>
      <c r="B172" s="107"/>
      <c r="C172" s="350" t="s">
        <v>154</v>
      </c>
      <c r="D172" s="108"/>
      <c r="E172" s="165"/>
      <c r="F172" s="352"/>
      <c r="G172" s="108"/>
      <c r="H172" s="154"/>
      <c r="I172" s="1">
        <v>56</v>
      </c>
    </row>
    <row r="173" spans="1:9" x14ac:dyDescent="0.25">
      <c r="A173" s="69"/>
      <c r="B173" s="70"/>
      <c r="C173" s="71" t="s">
        <v>155</v>
      </c>
      <c r="D173" s="72"/>
      <c r="E173" s="161"/>
      <c r="F173" s="69"/>
      <c r="G173" s="73"/>
      <c r="H173" s="151"/>
      <c r="I173" s="1">
        <v>57</v>
      </c>
    </row>
  </sheetData>
  <mergeCells count="11">
    <mergeCell ref="F117:G117"/>
    <mergeCell ref="F60:G60"/>
    <mergeCell ref="F61:G61"/>
    <mergeCell ref="A1:H4"/>
    <mergeCell ref="A5:A6"/>
    <mergeCell ref="C5:C6"/>
    <mergeCell ref="D5:D6"/>
    <mergeCell ref="E5:E6"/>
    <mergeCell ref="F5:F6"/>
    <mergeCell ref="G5:G6"/>
    <mergeCell ref="H5:H6"/>
  </mergeCells>
  <conditionalFormatting sqref="H144">
    <cfRule type="cellIs" dxfId="65" priority="13" operator="between">
      <formula>#REF!+#REF!</formula>
      <formula>#REF!-#REF!</formula>
    </cfRule>
    <cfRule type="cellIs" dxfId="64" priority="14" operator="lessThan">
      <formula>#REF!-#REF!</formula>
    </cfRule>
    <cfRule type="cellIs" dxfId="63" priority="15" operator="greaterThan">
      <formula>#REF!+#REF!</formula>
    </cfRule>
  </conditionalFormatting>
  <conditionalFormatting sqref="H173">
    <cfRule type="cellIs" dxfId="62" priority="1" operator="between">
      <formula>#REF!+#REF!</formula>
      <formula>#REF!-#REF!</formula>
    </cfRule>
    <cfRule type="cellIs" dxfId="61" priority="2" operator="lessThan">
      <formula>#REF!-#REF!</formula>
    </cfRule>
    <cfRule type="cellIs" dxfId="60" priority="3" operator="greaterThan">
      <formula>#REF!+#REF!</formula>
    </cfRule>
  </conditionalFormatting>
  <pageMargins left="0.70866141732283472" right="0.70866141732283472" top="0.74803149606299213" bottom="0.74803149606299213" header="0.31496062992125984" footer="0.31496062992125984"/>
  <pageSetup paperSize="9" scale="75" orientation="portrait" r:id="rId1"/>
  <headerFooter>
    <oddFooter>&amp;C&amp;G&amp;P&amp;R&amp;8&amp;Y&amp;D</oddFooter>
  </headerFooter>
  <rowBreaks count="2" manualBreakCount="2">
    <brk id="60" max="7" man="1"/>
    <brk id="117" max="7" man="1"/>
  </rowBreaks>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9"/>
  <sheetViews>
    <sheetView view="pageBreakPreview" zoomScale="60" zoomScaleNormal="100" workbookViewId="0">
      <selection activeCell="E17" sqref="E17"/>
    </sheetView>
  </sheetViews>
  <sheetFormatPr defaultColWidth="9.140625" defaultRowHeight="12.75" x14ac:dyDescent="0.2"/>
  <cols>
    <col min="1" max="1" width="5.5703125" style="38" customWidth="1"/>
    <col min="2" max="2" width="8.5703125" style="2" customWidth="1"/>
    <col min="3" max="3" width="50.7109375" style="38" customWidth="1"/>
    <col min="4" max="4" width="5.28515625" style="38" customWidth="1"/>
    <col min="5" max="5" width="4" style="38" bestFit="1" customWidth="1"/>
    <col min="6" max="6" width="7.42578125" style="74" customWidth="1"/>
    <col min="7" max="7" width="14.140625" style="74" customWidth="1"/>
    <col min="8" max="8" width="14.28515625" style="2" customWidth="1"/>
    <col min="9" max="16384" width="9.140625" style="2"/>
  </cols>
  <sheetData>
    <row r="1" spans="1:9" x14ac:dyDescent="0.2">
      <c r="A1" s="478" t="s">
        <v>213</v>
      </c>
      <c r="B1" s="478"/>
      <c r="C1" s="478"/>
      <c r="D1" s="478"/>
      <c r="E1" s="478"/>
      <c r="F1" s="478"/>
      <c r="G1" s="478"/>
      <c r="H1" s="478"/>
      <c r="I1" s="1" t="s">
        <v>35</v>
      </c>
    </row>
    <row r="2" spans="1:9" x14ac:dyDescent="0.2">
      <c r="A2" s="478"/>
      <c r="B2" s="478"/>
      <c r="C2" s="478"/>
      <c r="D2" s="478"/>
      <c r="E2" s="478"/>
      <c r="F2" s="478"/>
      <c r="G2" s="478"/>
      <c r="H2" s="478"/>
      <c r="I2" s="1" t="s">
        <v>36</v>
      </c>
    </row>
    <row r="3" spans="1:9" x14ac:dyDescent="0.2">
      <c r="A3" s="478"/>
      <c r="B3" s="478"/>
      <c r="C3" s="478"/>
      <c r="D3" s="478"/>
      <c r="E3" s="478"/>
      <c r="F3" s="478"/>
      <c r="G3" s="478"/>
      <c r="H3" s="478"/>
      <c r="I3" s="1" t="s">
        <v>37</v>
      </c>
    </row>
    <row r="4" spans="1:9" x14ac:dyDescent="0.2">
      <c r="A4" s="481"/>
      <c r="B4" s="481"/>
      <c r="C4" s="481"/>
      <c r="D4" s="481"/>
      <c r="E4" s="481"/>
      <c r="F4" s="481"/>
      <c r="G4" s="481"/>
      <c r="H4" s="481"/>
      <c r="I4" s="1" t="s">
        <v>38</v>
      </c>
    </row>
    <row r="5" spans="1:9" x14ac:dyDescent="0.2">
      <c r="A5" s="520"/>
      <c r="B5" s="110"/>
      <c r="C5" s="522"/>
      <c r="D5" s="522"/>
      <c r="E5" s="522"/>
      <c r="F5" s="111"/>
      <c r="G5" s="524"/>
      <c r="H5" s="526"/>
      <c r="I5" s="5" t="s">
        <v>46</v>
      </c>
    </row>
    <row r="6" spans="1:9" x14ac:dyDescent="0.2">
      <c r="A6" s="521"/>
      <c r="B6" s="112"/>
      <c r="C6" s="523"/>
      <c r="D6" s="523"/>
      <c r="E6" s="523"/>
      <c r="F6" s="113"/>
      <c r="G6" s="525"/>
      <c r="H6" s="527"/>
      <c r="I6" s="5" t="s">
        <v>49</v>
      </c>
    </row>
    <row r="7" spans="1:9" x14ac:dyDescent="0.2">
      <c r="A7" s="513"/>
      <c r="B7" s="514"/>
      <c r="C7" s="514"/>
      <c r="D7" s="514"/>
      <c r="E7" s="514"/>
      <c r="F7" s="514"/>
      <c r="G7" s="514"/>
      <c r="H7" s="515"/>
      <c r="I7" s="1">
        <v>1</v>
      </c>
    </row>
    <row r="8" spans="1:9" x14ac:dyDescent="0.2">
      <c r="A8" s="516"/>
      <c r="B8" s="517"/>
      <c r="C8" s="517"/>
      <c r="D8" s="517"/>
      <c r="E8" s="517"/>
      <c r="F8" s="517"/>
      <c r="G8" s="517"/>
      <c r="H8" s="518"/>
      <c r="I8" s="1">
        <v>2</v>
      </c>
    </row>
    <row r="9" spans="1:9" x14ac:dyDescent="0.2">
      <c r="A9" s="114"/>
      <c r="B9" s="115"/>
      <c r="C9" s="116"/>
      <c r="D9" s="117"/>
      <c r="E9" s="117"/>
      <c r="F9" s="118"/>
      <c r="G9" s="119"/>
      <c r="H9" s="120"/>
      <c r="I9" s="1">
        <v>3</v>
      </c>
    </row>
    <row r="10" spans="1:9" ht="16.5" customHeight="1" x14ac:dyDescent="0.2">
      <c r="A10" s="114"/>
      <c r="B10" s="121"/>
      <c r="C10" s="122"/>
      <c r="D10" s="117"/>
      <c r="E10" s="117"/>
      <c r="F10" s="118"/>
      <c r="G10" s="119"/>
      <c r="H10" s="120"/>
      <c r="I10" s="1">
        <v>4</v>
      </c>
    </row>
    <row r="11" spans="1:9" x14ac:dyDescent="0.2">
      <c r="A11" s="123"/>
      <c r="B11" s="124"/>
      <c r="C11" s="125"/>
      <c r="D11" s="117"/>
      <c r="E11" s="117"/>
      <c r="F11" s="118"/>
      <c r="G11" s="119"/>
      <c r="H11" s="120"/>
      <c r="I11" s="1">
        <v>5</v>
      </c>
    </row>
    <row r="12" spans="1:9" x14ac:dyDescent="0.2">
      <c r="A12" s="114"/>
      <c r="B12" s="124"/>
      <c r="C12" s="126"/>
      <c r="D12" s="118"/>
      <c r="E12" s="118"/>
      <c r="F12" s="118"/>
      <c r="G12" s="127"/>
      <c r="H12" s="128"/>
      <c r="I12" s="1">
        <v>6</v>
      </c>
    </row>
    <row r="13" spans="1:9" x14ac:dyDescent="0.2">
      <c r="A13" s="114"/>
      <c r="B13" s="124"/>
      <c r="C13" s="126"/>
      <c r="D13" s="118"/>
      <c r="E13" s="118"/>
      <c r="F13" s="118"/>
      <c r="G13" s="127"/>
      <c r="H13" s="128"/>
      <c r="I13" s="1">
        <v>7</v>
      </c>
    </row>
    <row r="14" spans="1:9" x14ac:dyDescent="0.2">
      <c r="A14" s="114"/>
      <c r="B14" s="124"/>
      <c r="C14" s="129"/>
      <c r="D14" s="118"/>
      <c r="E14" s="118"/>
      <c r="F14" s="118"/>
      <c r="G14" s="127"/>
      <c r="H14" s="128"/>
      <c r="I14" s="1">
        <v>8</v>
      </c>
    </row>
    <row r="15" spans="1:9" x14ac:dyDescent="0.2">
      <c r="A15" s="114"/>
      <c r="B15" s="124"/>
      <c r="C15" s="126"/>
      <c r="D15" s="118"/>
      <c r="E15" s="118"/>
      <c r="F15" s="118"/>
      <c r="G15" s="127"/>
      <c r="H15" s="128"/>
      <c r="I15" s="1">
        <v>9</v>
      </c>
    </row>
    <row r="16" spans="1:9" x14ac:dyDescent="0.2">
      <c r="A16" s="114"/>
      <c r="B16" s="124"/>
      <c r="C16" s="130"/>
      <c r="D16" s="118"/>
      <c r="E16" s="118"/>
      <c r="F16" s="118"/>
      <c r="G16" s="127"/>
      <c r="H16" s="128"/>
      <c r="I16" s="1">
        <v>10</v>
      </c>
    </row>
    <row r="17" spans="1:9" x14ac:dyDescent="0.2">
      <c r="A17" s="114"/>
      <c r="B17" s="124"/>
      <c r="C17" s="130"/>
      <c r="D17" s="118"/>
      <c r="E17" s="118"/>
      <c r="F17" s="118"/>
      <c r="G17" s="127"/>
      <c r="H17" s="128"/>
      <c r="I17" s="1">
        <v>11</v>
      </c>
    </row>
    <row r="18" spans="1:9" x14ac:dyDescent="0.2">
      <c r="A18" s="114"/>
      <c r="B18" s="124"/>
      <c r="C18" s="126"/>
      <c r="D18" s="118"/>
      <c r="E18" s="118"/>
      <c r="F18" s="118"/>
      <c r="G18" s="127"/>
      <c r="H18" s="128"/>
      <c r="I18" s="1">
        <v>12</v>
      </c>
    </row>
    <row r="19" spans="1:9" x14ac:dyDescent="0.2">
      <c r="A19" s="114"/>
      <c r="B19" s="112"/>
      <c r="C19" s="126"/>
      <c r="D19" s="118"/>
      <c r="E19" s="118"/>
      <c r="F19" s="118"/>
      <c r="G19" s="127"/>
      <c r="H19" s="128"/>
      <c r="I19" s="1">
        <v>13</v>
      </c>
    </row>
    <row r="20" spans="1:9" x14ac:dyDescent="0.2">
      <c r="A20" s="114"/>
      <c r="B20" s="124"/>
      <c r="C20" s="126"/>
      <c r="D20" s="118"/>
      <c r="E20" s="118"/>
      <c r="F20" s="118"/>
      <c r="G20" s="127"/>
      <c r="H20" s="128"/>
      <c r="I20" s="1">
        <v>14</v>
      </c>
    </row>
    <row r="21" spans="1:9" x14ac:dyDescent="0.2">
      <c r="A21" s="114"/>
      <c r="B21" s="124"/>
      <c r="C21" s="126"/>
      <c r="D21" s="118"/>
      <c r="E21" s="118"/>
      <c r="F21" s="118"/>
      <c r="G21" s="127"/>
      <c r="H21" s="128"/>
      <c r="I21" s="1">
        <v>15</v>
      </c>
    </row>
    <row r="22" spans="1:9" x14ac:dyDescent="0.2">
      <c r="A22" s="114"/>
      <c r="B22" s="124"/>
      <c r="C22" s="126"/>
      <c r="D22" s="118"/>
      <c r="E22" s="118"/>
      <c r="F22" s="118"/>
      <c r="G22" s="127"/>
      <c r="H22" s="128"/>
      <c r="I22" s="1">
        <v>16</v>
      </c>
    </row>
    <row r="23" spans="1:9" x14ac:dyDescent="0.2">
      <c r="A23" s="114"/>
      <c r="B23" s="124"/>
      <c r="C23" s="126"/>
      <c r="D23" s="118"/>
      <c r="E23" s="118"/>
      <c r="F23" s="118"/>
      <c r="G23" s="127"/>
      <c r="H23" s="128"/>
      <c r="I23" s="1">
        <v>17</v>
      </c>
    </row>
    <row r="24" spans="1:9" x14ac:dyDescent="0.2">
      <c r="A24" s="114"/>
      <c r="B24" s="124"/>
      <c r="C24" s="131"/>
      <c r="D24" s="118"/>
      <c r="E24" s="118"/>
      <c r="F24" s="118"/>
      <c r="G24" s="132"/>
      <c r="H24" s="133"/>
      <c r="I24" s="1">
        <v>18</v>
      </c>
    </row>
    <row r="25" spans="1:9" x14ac:dyDescent="0.2">
      <c r="A25" s="114"/>
      <c r="B25" s="124"/>
      <c r="C25" s="125"/>
      <c r="D25" s="118"/>
      <c r="E25" s="134"/>
      <c r="F25" s="118"/>
      <c r="G25" s="132"/>
      <c r="H25" s="133"/>
      <c r="I25" s="1">
        <v>19</v>
      </c>
    </row>
    <row r="26" spans="1:9" x14ac:dyDescent="0.2">
      <c r="A26" s="114"/>
      <c r="B26" s="124"/>
      <c r="C26" s="126"/>
      <c r="D26" s="118"/>
      <c r="E26" s="118"/>
      <c r="F26" s="118"/>
      <c r="G26" s="127"/>
      <c r="H26" s="128"/>
      <c r="I26" s="1">
        <v>20</v>
      </c>
    </row>
    <row r="27" spans="1:9" x14ac:dyDescent="0.2">
      <c r="A27" s="114"/>
      <c r="B27" s="124"/>
      <c r="C27" s="126"/>
      <c r="D27" s="118"/>
      <c r="E27" s="118"/>
      <c r="F27" s="118"/>
      <c r="G27" s="127"/>
      <c r="H27" s="128"/>
      <c r="I27" s="1">
        <v>21</v>
      </c>
    </row>
    <row r="28" spans="1:9" x14ac:dyDescent="0.2">
      <c r="A28" s="114"/>
      <c r="B28" s="124"/>
      <c r="C28" s="126"/>
      <c r="D28" s="118"/>
      <c r="E28" s="118"/>
      <c r="F28" s="118"/>
      <c r="G28" s="127"/>
      <c r="H28" s="128"/>
      <c r="I28" s="1">
        <v>22</v>
      </c>
    </row>
    <row r="29" spans="1:9" x14ac:dyDescent="0.2">
      <c r="A29" s="114"/>
      <c r="B29" s="124"/>
      <c r="C29" s="126"/>
      <c r="D29" s="118"/>
      <c r="E29" s="118"/>
      <c r="F29" s="118"/>
      <c r="G29" s="127"/>
      <c r="H29" s="128"/>
      <c r="I29" s="1">
        <v>23</v>
      </c>
    </row>
    <row r="30" spans="1:9" x14ac:dyDescent="0.2">
      <c r="A30" s="114"/>
      <c r="B30" s="135"/>
      <c r="C30" s="126"/>
      <c r="D30" s="118"/>
      <c r="E30" s="118"/>
      <c r="F30" s="118"/>
      <c r="G30" s="127"/>
      <c r="H30" s="128"/>
      <c r="I30" s="1">
        <v>24</v>
      </c>
    </row>
    <row r="31" spans="1:9" x14ac:dyDescent="0.2">
      <c r="A31" s="114"/>
      <c r="B31" s="135"/>
      <c r="C31" s="126"/>
      <c r="D31" s="118"/>
      <c r="E31" s="118"/>
      <c r="F31" s="118"/>
      <c r="G31" s="127"/>
      <c r="H31" s="128"/>
      <c r="I31" s="1">
        <v>25</v>
      </c>
    </row>
    <row r="32" spans="1:9" x14ac:dyDescent="0.2">
      <c r="A32" s="114"/>
      <c r="B32" s="135"/>
      <c r="C32" s="126"/>
      <c r="D32" s="118"/>
      <c r="E32" s="118"/>
      <c r="F32" s="118"/>
      <c r="G32" s="127"/>
      <c r="H32" s="128"/>
      <c r="I32" s="1">
        <v>26</v>
      </c>
    </row>
    <row r="33" spans="1:9" x14ac:dyDescent="0.2">
      <c r="A33" s="114"/>
      <c r="B33" s="135"/>
      <c r="C33" s="126"/>
      <c r="D33" s="118"/>
      <c r="E33" s="118"/>
      <c r="F33" s="118"/>
      <c r="G33" s="127"/>
      <c r="H33" s="128"/>
      <c r="I33" s="1">
        <v>27</v>
      </c>
    </row>
    <row r="34" spans="1:9" x14ac:dyDescent="0.2">
      <c r="A34" s="114"/>
      <c r="B34" s="135"/>
      <c r="C34" s="126"/>
      <c r="D34" s="118"/>
      <c r="E34" s="118"/>
      <c r="F34" s="118"/>
      <c r="G34" s="127"/>
      <c r="H34" s="128"/>
      <c r="I34" s="1">
        <v>28</v>
      </c>
    </row>
    <row r="35" spans="1:9" x14ac:dyDescent="0.2">
      <c r="A35" s="114"/>
      <c r="B35" s="124"/>
      <c r="C35" s="126"/>
      <c r="D35" s="118"/>
      <c r="E35" s="118"/>
      <c r="F35" s="118"/>
      <c r="G35" s="127"/>
      <c r="H35" s="128"/>
      <c r="I35" s="1">
        <v>29</v>
      </c>
    </row>
    <row r="36" spans="1:9" x14ac:dyDescent="0.2">
      <c r="A36" s="114"/>
      <c r="B36" s="124"/>
      <c r="C36" s="126"/>
      <c r="D36" s="118"/>
      <c r="E36" s="118"/>
      <c r="F36" s="118"/>
      <c r="G36" s="127"/>
      <c r="H36" s="128"/>
      <c r="I36" s="1">
        <v>30</v>
      </c>
    </row>
    <row r="37" spans="1:9" x14ac:dyDescent="0.2">
      <c r="A37" s="114"/>
      <c r="B37" s="124"/>
      <c r="C37" s="136"/>
      <c r="D37" s="118"/>
      <c r="E37" s="118"/>
      <c r="F37" s="118"/>
      <c r="G37" s="127"/>
      <c r="H37" s="128"/>
      <c r="I37" s="1">
        <v>31</v>
      </c>
    </row>
    <row r="38" spans="1:9" x14ac:dyDescent="0.2">
      <c r="A38" s="114"/>
      <c r="B38" s="124"/>
      <c r="C38" s="136"/>
      <c r="D38" s="118"/>
      <c r="E38" s="118"/>
      <c r="F38" s="118"/>
      <c r="G38" s="127"/>
      <c r="H38" s="128"/>
      <c r="I38" s="1">
        <v>32</v>
      </c>
    </row>
    <row r="39" spans="1:9" x14ac:dyDescent="0.2">
      <c r="A39" s="114"/>
      <c r="B39" s="124"/>
      <c r="C39" s="136"/>
      <c r="D39" s="118"/>
      <c r="E39" s="118"/>
      <c r="F39" s="118"/>
      <c r="G39" s="127"/>
      <c r="H39" s="128"/>
      <c r="I39" s="1">
        <v>33</v>
      </c>
    </row>
    <row r="40" spans="1:9" x14ac:dyDescent="0.2">
      <c r="A40" s="114"/>
      <c r="B40" s="135"/>
      <c r="C40" s="131"/>
      <c r="D40" s="118"/>
      <c r="E40" s="118"/>
      <c r="F40" s="118"/>
      <c r="G40" s="132"/>
      <c r="H40" s="133"/>
      <c r="I40" s="1">
        <v>34</v>
      </c>
    </row>
    <row r="41" spans="1:9" x14ac:dyDescent="0.2">
      <c r="A41" s="114"/>
      <c r="B41" s="124"/>
      <c r="C41" s="126"/>
      <c r="D41" s="118"/>
      <c r="E41" s="118"/>
      <c r="F41" s="118"/>
      <c r="G41" s="132"/>
      <c r="H41" s="128"/>
      <c r="I41" s="1">
        <v>35</v>
      </c>
    </row>
    <row r="42" spans="1:9" x14ac:dyDescent="0.2">
      <c r="A42" s="114"/>
      <c r="B42" s="124"/>
      <c r="C42" s="137"/>
      <c r="D42" s="118"/>
      <c r="E42" s="118"/>
      <c r="F42" s="118"/>
      <c r="G42" s="132"/>
      <c r="H42" s="128"/>
      <c r="I42" s="1">
        <v>36</v>
      </c>
    </row>
    <row r="43" spans="1:9" ht="16.5" customHeight="1" x14ac:dyDescent="0.2">
      <c r="A43" s="114"/>
      <c r="B43" s="124"/>
      <c r="C43" s="137"/>
      <c r="D43" s="118"/>
      <c r="E43" s="118"/>
      <c r="F43" s="118"/>
      <c r="G43" s="132"/>
      <c r="H43" s="128"/>
      <c r="I43" s="1">
        <v>37</v>
      </c>
    </row>
    <row r="44" spans="1:9" x14ac:dyDescent="0.2">
      <c r="A44" s="114"/>
      <c r="B44" s="124"/>
      <c r="C44" s="137"/>
      <c r="D44" s="118"/>
      <c r="E44" s="118"/>
      <c r="F44" s="118"/>
      <c r="G44" s="132"/>
      <c r="H44" s="128"/>
      <c r="I44" s="1">
        <v>38</v>
      </c>
    </row>
    <row r="45" spans="1:9" x14ac:dyDescent="0.2">
      <c r="A45" s="114"/>
      <c r="B45" s="124"/>
      <c r="C45" s="125"/>
      <c r="D45" s="118"/>
      <c r="E45" s="118"/>
      <c r="F45" s="118"/>
      <c r="G45" s="132"/>
      <c r="H45" s="128"/>
      <c r="I45" s="1">
        <v>39</v>
      </c>
    </row>
    <row r="46" spans="1:9" x14ac:dyDescent="0.2">
      <c r="A46" s="114"/>
      <c r="B46" s="124"/>
      <c r="C46" s="138"/>
      <c r="D46" s="118"/>
      <c r="E46" s="118"/>
      <c r="F46" s="118"/>
      <c r="G46" s="132"/>
      <c r="H46" s="128"/>
      <c r="I46" s="1">
        <v>40</v>
      </c>
    </row>
    <row r="47" spans="1:9" x14ac:dyDescent="0.2">
      <c r="A47" s="114"/>
      <c r="B47" s="124"/>
      <c r="C47" s="138"/>
      <c r="D47" s="118"/>
      <c r="E47" s="118"/>
      <c r="F47" s="118"/>
      <c r="G47" s="132"/>
      <c r="H47" s="128"/>
      <c r="I47" s="1">
        <v>41</v>
      </c>
    </row>
    <row r="48" spans="1:9" x14ac:dyDescent="0.2">
      <c r="A48" s="114"/>
      <c r="B48" s="124"/>
      <c r="C48" s="139"/>
      <c r="D48" s="118"/>
      <c r="E48" s="118"/>
      <c r="F48" s="118"/>
      <c r="G48" s="132"/>
      <c r="H48" s="128"/>
      <c r="I48" s="1">
        <v>42</v>
      </c>
    </row>
    <row r="49" spans="1:9" x14ac:dyDescent="0.2">
      <c r="A49" s="114"/>
      <c r="B49" s="124"/>
      <c r="C49" s="139"/>
      <c r="D49" s="118"/>
      <c r="E49" s="118"/>
      <c r="F49" s="118"/>
      <c r="G49" s="132"/>
      <c r="H49" s="128"/>
      <c r="I49" s="1">
        <v>43</v>
      </c>
    </row>
    <row r="50" spans="1:9" x14ac:dyDescent="0.2">
      <c r="A50" s="114"/>
      <c r="B50" s="124"/>
      <c r="C50" s="139"/>
      <c r="D50" s="118"/>
      <c r="E50" s="118"/>
      <c r="F50" s="118"/>
      <c r="G50" s="132"/>
      <c r="H50" s="128"/>
      <c r="I50" s="1">
        <v>44</v>
      </c>
    </row>
    <row r="51" spans="1:9" x14ac:dyDescent="0.2">
      <c r="A51" s="114"/>
      <c r="B51" s="124"/>
      <c r="C51" s="139"/>
      <c r="D51" s="118"/>
      <c r="E51" s="118"/>
      <c r="F51" s="118"/>
      <c r="G51" s="132"/>
      <c r="H51" s="128"/>
      <c r="I51" s="1">
        <v>45</v>
      </c>
    </row>
    <row r="52" spans="1:9" x14ac:dyDescent="0.2">
      <c r="A52" s="114"/>
      <c r="B52" s="124"/>
      <c r="C52" s="139"/>
      <c r="D52" s="118"/>
      <c r="E52" s="118"/>
      <c r="F52" s="118"/>
      <c r="G52" s="132"/>
      <c r="H52" s="128"/>
      <c r="I52" s="1">
        <v>46</v>
      </c>
    </row>
    <row r="53" spans="1:9" x14ac:dyDescent="0.2">
      <c r="A53" s="114"/>
      <c r="B53" s="124"/>
      <c r="C53" s="139"/>
      <c r="D53" s="118"/>
      <c r="E53" s="118"/>
      <c r="F53" s="118"/>
      <c r="G53" s="132"/>
      <c r="H53" s="128"/>
      <c r="I53" s="1">
        <v>47</v>
      </c>
    </row>
    <row r="54" spans="1:9" x14ac:dyDescent="0.2">
      <c r="A54" s="114"/>
      <c r="B54" s="124"/>
      <c r="C54" s="139"/>
      <c r="D54" s="118"/>
      <c r="E54" s="118"/>
      <c r="F54" s="118"/>
      <c r="G54" s="132"/>
      <c r="H54" s="128"/>
      <c r="I54" s="1">
        <v>48</v>
      </c>
    </row>
    <row r="55" spans="1:9" x14ac:dyDescent="0.2">
      <c r="A55" s="114"/>
      <c r="B55" s="124"/>
      <c r="C55" s="139"/>
      <c r="D55" s="118"/>
      <c r="E55" s="118"/>
      <c r="F55" s="118"/>
      <c r="G55" s="132"/>
      <c r="H55" s="128"/>
      <c r="I55" s="1">
        <v>49</v>
      </c>
    </row>
    <row r="56" spans="1:9" x14ac:dyDescent="0.2">
      <c r="A56" s="114"/>
      <c r="B56" s="124"/>
      <c r="C56" s="139"/>
      <c r="D56" s="118"/>
      <c r="E56" s="118"/>
      <c r="F56" s="118"/>
      <c r="G56" s="132"/>
      <c r="H56" s="128"/>
      <c r="I56" s="1">
        <v>50</v>
      </c>
    </row>
    <row r="57" spans="1:9" x14ac:dyDescent="0.2">
      <c r="A57" s="114"/>
      <c r="B57" s="124"/>
      <c r="C57" s="139"/>
      <c r="D57" s="118"/>
      <c r="E57" s="118"/>
      <c r="F57" s="118"/>
      <c r="G57" s="132"/>
      <c r="H57" s="128"/>
      <c r="I57" s="1">
        <v>51</v>
      </c>
    </row>
    <row r="58" spans="1:9" x14ac:dyDescent="0.2">
      <c r="A58" s="140"/>
      <c r="B58" s="141"/>
      <c r="C58" s="142"/>
      <c r="D58" s="143"/>
      <c r="E58" s="143"/>
      <c r="F58" s="519"/>
      <c r="G58" s="519"/>
      <c r="H58" s="144"/>
      <c r="I58" s="1">
        <v>52</v>
      </c>
    </row>
    <row r="59" spans="1:9" x14ac:dyDescent="0.2">
      <c r="B59" s="39"/>
      <c r="C59" s="40"/>
      <c r="D59" s="41"/>
      <c r="E59" s="41"/>
      <c r="F59" s="41"/>
      <c r="G59" s="42"/>
      <c r="H59" s="43"/>
      <c r="I59" s="1">
        <v>53</v>
      </c>
    </row>
    <row r="60" spans="1:9" x14ac:dyDescent="0.2">
      <c r="B60" s="39"/>
      <c r="C60" s="40"/>
      <c r="D60" s="41"/>
      <c r="E60" s="41"/>
      <c r="F60" s="41"/>
      <c r="G60" s="42"/>
      <c r="H60" s="43"/>
      <c r="I60" s="1">
        <v>54</v>
      </c>
    </row>
    <row r="61" spans="1:9" x14ac:dyDescent="0.2">
      <c r="B61" s="39"/>
      <c r="C61" s="40"/>
      <c r="D61" s="41"/>
      <c r="E61" s="41"/>
      <c r="F61" s="41"/>
      <c r="G61" s="42"/>
      <c r="H61" s="43"/>
      <c r="I61" s="1">
        <v>55</v>
      </c>
    </row>
    <row r="62" spans="1:9" x14ac:dyDescent="0.2">
      <c r="B62" s="39"/>
      <c r="C62" s="40"/>
      <c r="D62" s="41"/>
      <c r="E62" s="41"/>
      <c r="F62" s="41"/>
      <c r="G62" s="42"/>
      <c r="H62" s="43"/>
      <c r="I62" s="1">
        <v>56</v>
      </c>
    </row>
    <row r="63" spans="1:9" x14ac:dyDescent="0.2">
      <c r="B63" s="39"/>
      <c r="C63" s="40"/>
      <c r="D63" s="41"/>
      <c r="E63" s="41"/>
      <c r="F63" s="41"/>
      <c r="G63" s="42"/>
      <c r="H63" s="43"/>
      <c r="I63" s="1">
        <v>57</v>
      </c>
    </row>
    <row r="64" spans="1:9" x14ac:dyDescent="0.2">
      <c r="C64" s="74"/>
      <c r="D64" s="74"/>
      <c r="E64" s="74"/>
      <c r="I64" s="1"/>
    </row>
    <row r="65" spans="3:9" x14ac:dyDescent="0.2">
      <c r="C65" s="74"/>
      <c r="D65" s="74"/>
      <c r="E65" s="74"/>
      <c r="I65" s="1"/>
    </row>
    <row r="66" spans="3:9" x14ac:dyDescent="0.2">
      <c r="I66" s="1"/>
    </row>
    <row r="67" spans="3:9" x14ac:dyDescent="0.2">
      <c r="I67" s="1"/>
    </row>
    <row r="68" spans="3:9" x14ac:dyDescent="0.2">
      <c r="I68" s="1"/>
    </row>
    <row r="69" spans="3:9" x14ac:dyDescent="0.2">
      <c r="I69" s="1"/>
    </row>
    <row r="70" spans="3:9" x14ac:dyDescent="0.2">
      <c r="I70" s="1"/>
    </row>
    <row r="71" spans="3:9" x14ac:dyDescent="0.2">
      <c r="I71" s="1"/>
    </row>
    <row r="72" spans="3:9" x14ac:dyDescent="0.2">
      <c r="I72" s="1"/>
    </row>
    <row r="73" spans="3:9" x14ac:dyDescent="0.2">
      <c r="I73" s="1"/>
    </row>
    <row r="74" spans="3:9" x14ac:dyDescent="0.2">
      <c r="I74" s="1"/>
    </row>
    <row r="75" spans="3:9" x14ac:dyDescent="0.2">
      <c r="I75" s="1"/>
    </row>
    <row r="76" spans="3:9" x14ac:dyDescent="0.2">
      <c r="I76" s="1"/>
    </row>
    <row r="77" spans="3:9" x14ac:dyDescent="0.2">
      <c r="I77" s="1"/>
    </row>
    <row r="78" spans="3:9" x14ac:dyDescent="0.2">
      <c r="I78" s="1"/>
    </row>
    <row r="79" spans="3:9" x14ac:dyDescent="0.2">
      <c r="I79" s="1"/>
    </row>
    <row r="80" spans="3:9" x14ac:dyDescent="0.2">
      <c r="I80" s="1"/>
    </row>
    <row r="81" spans="9:9" x14ac:dyDescent="0.2">
      <c r="I81" s="1"/>
    </row>
    <row r="82" spans="9:9" x14ac:dyDescent="0.2">
      <c r="I82" s="1"/>
    </row>
    <row r="83" spans="9:9" x14ac:dyDescent="0.2">
      <c r="I83" s="1"/>
    </row>
    <row r="84" spans="9:9" x14ac:dyDescent="0.2">
      <c r="I84" s="1"/>
    </row>
    <row r="85" spans="9:9" x14ac:dyDescent="0.2">
      <c r="I85" s="1"/>
    </row>
    <row r="86" spans="9:9" x14ac:dyDescent="0.2">
      <c r="I86" s="1"/>
    </row>
    <row r="87" spans="9:9" x14ac:dyDescent="0.2">
      <c r="I87" s="1"/>
    </row>
    <row r="88" spans="9:9" x14ac:dyDescent="0.2">
      <c r="I88" s="1"/>
    </row>
    <row r="89" spans="9:9" x14ac:dyDescent="0.2">
      <c r="I89" s="1"/>
    </row>
    <row r="90" spans="9:9" x14ac:dyDescent="0.2">
      <c r="I90" s="1"/>
    </row>
    <row r="91" spans="9:9" x14ac:dyDescent="0.2">
      <c r="I91" s="1"/>
    </row>
    <row r="92" spans="9:9" x14ac:dyDescent="0.2">
      <c r="I92" s="1"/>
    </row>
    <row r="93" spans="9:9" x14ac:dyDescent="0.2">
      <c r="I93" s="1"/>
    </row>
    <row r="94" spans="9:9" x14ac:dyDescent="0.2">
      <c r="I94" s="1"/>
    </row>
    <row r="95" spans="9:9" x14ac:dyDescent="0.2">
      <c r="I95" s="1"/>
    </row>
    <row r="96" spans="9:9" x14ac:dyDescent="0.2">
      <c r="I96" s="1"/>
    </row>
    <row r="97" spans="9:9" x14ac:dyDescent="0.2">
      <c r="I97" s="1"/>
    </row>
    <row r="98" spans="9:9" x14ac:dyDescent="0.2">
      <c r="I98" s="1"/>
    </row>
    <row r="99" spans="9:9" x14ac:dyDescent="0.2">
      <c r="I99" s="1"/>
    </row>
    <row r="100" spans="9:9" x14ac:dyDescent="0.2">
      <c r="I100" s="1"/>
    </row>
    <row r="101" spans="9:9" x14ac:dyDescent="0.2">
      <c r="I101" s="1"/>
    </row>
    <row r="102" spans="9:9" x14ac:dyDescent="0.2">
      <c r="I102" s="1"/>
    </row>
    <row r="103" spans="9:9" x14ac:dyDescent="0.2">
      <c r="I103" s="1"/>
    </row>
    <row r="104" spans="9:9" x14ac:dyDescent="0.2">
      <c r="I104" s="1"/>
    </row>
    <row r="105" spans="9:9" x14ac:dyDescent="0.2">
      <c r="I105" s="1"/>
    </row>
    <row r="106" spans="9:9" x14ac:dyDescent="0.2">
      <c r="I106" s="1"/>
    </row>
    <row r="107" spans="9:9" x14ac:dyDescent="0.2">
      <c r="I107" s="1"/>
    </row>
    <row r="108" spans="9:9" x14ac:dyDescent="0.2">
      <c r="I108" s="1"/>
    </row>
    <row r="109" spans="9:9" x14ac:dyDescent="0.2">
      <c r="I109" s="1"/>
    </row>
    <row r="110" spans="9:9" x14ac:dyDescent="0.2">
      <c r="I110" s="1"/>
    </row>
    <row r="111" spans="9:9" x14ac:dyDescent="0.2">
      <c r="I111" s="1"/>
    </row>
    <row r="112" spans="9:9" x14ac:dyDescent="0.2">
      <c r="I112" s="1"/>
    </row>
    <row r="113" spans="9:9" x14ac:dyDescent="0.2">
      <c r="I113" s="1"/>
    </row>
    <row r="114" spans="9:9" x14ac:dyDescent="0.2">
      <c r="I114" s="1"/>
    </row>
    <row r="115" spans="9:9" x14ac:dyDescent="0.2">
      <c r="I115" s="1"/>
    </row>
    <row r="116" spans="9:9" x14ac:dyDescent="0.2">
      <c r="I116" s="1"/>
    </row>
    <row r="117" spans="9:9" x14ac:dyDescent="0.2">
      <c r="I117" s="1"/>
    </row>
    <row r="118" spans="9:9" x14ac:dyDescent="0.2">
      <c r="I118" s="1"/>
    </row>
    <row r="119" spans="9:9" x14ac:dyDescent="0.2">
      <c r="I119" s="1"/>
    </row>
    <row r="120" spans="9:9" x14ac:dyDescent="0.2">
      <c r="I120" s="1"/>
    </row>
    <row r="121" spans="9:9" x14ac:dyDescent="0.2">
      <c r="I121" s="1"/>
    </row>
    <row r="122" spans="9:9" x14ac:dyDescent="0.2">
      <c r="I122" s="1"/>
    </row>
    <row r="123" spans="9:9" x14ac:dyDescent="0.2">
      <c r="I123" s="1"/>
    </row>
    <row r="124" spans="9:9" x14ac:dyDescent="0.2">
      <c r="I124" s="1"/>
    </row>
    <row r="125" spans="9:9" x14ac:dyDescent="0.2">
      <c r="I125" s="1"/>
    </row>
    <row r="126" spans="9:9" x14ac:dyDescent="0.2">
      <c r="I126" s="1"/>
    </row>
    <row r="127" spans="9:9" x14ac:dyDescent="0.2">
      <c r="I127" s="1"/>
    </row>
    <row r="128" spans="9:9" x14ac:dyDescent="0.2">
      <c r="I128" s="1"/>
    </row>
    <row r="129" spans="9:9" x14ac:dyDescent="0.2">
      <c r="I129" s="1"/>
    </row>
    <row r="130" spans="9:9" x14ac:dyDescent="0.2">
      <c r="I130" s="1"/>
    </row>
    <row r="131" spans="9:9" x14ac:dyDescent="0.2">
      <c r="I131" s="1"/>
    </row>
    <row r="132" spans="9:9" x14ac:dyDescent="0.2">
      <c r="I132" s="1"/>
    </row>
    <row r="133" spans="9:9" x14ac:dyDescent="0.2">
      <c r="I133" s="1"/>
    </row>
    <row r="134" spans="9:9" x14ac:dyDescent="0.2">
      <c r="I134" s="1"/>
    </row>
    <row r="135" spans="9:9" x14ac:dyDescent="0.2">
      <c r="I135" s="1"/>
    </row>
    <row r="136" spans="9:9" x14ac:dyDescent="0.2">
      <c r="I136" s="1"/>
    </row>
    <row r="137" spans="9:9" x14ac:dyDescent="0.2">
      <c r="I137" s="1"/>
    </row>
    <row r="138" spans="9:9" x14ac:dyDescent="0.2">
      <c r="I138" s="1"/>
    </row>
    <row r="139" spans="9:9" x14ac:dyDescent="0.2">
      <c r="I139" s="1"/>
    </row>
    <row r="140" spans="9:9" x14ac:dyDescent="0.2">
      <c r="I140" s="1"/>
    </row>
    <row r="141" spans="9:9" x14ac:dyDescent="0.2">
      <c r="I141" s="1"/>
    </row>
    <row r="142" spans="9:9" x14ac:dyDescent="0.2">
      <c r="I142" s="1"/>
    </row>
    <row r="143" spans="9:9" x14ac:dyDescent="0.2">
      <c r="I143" s="1"/>
    </row>
    <row r="144" spans="9:9" x14ac:dyDescent="0.2">
      <c r="I144" s="1"/>
    </row>
    <row r="145" spans="9:9" x14ac:dyDescent="0.2">
      <c r="I145" s="1"/>
    </row>
    <row r="146" spans="9:9" x14ac:dyDescent="0.2">
      <c r="I146" s="1"/>
    </row>
    <row r="147" spans="9:9" x14ac:dyDescent="0.2">
      <c r="I147" s="1"/>
    </row>
    <row r="148" spans="9:9" x14ac:dyDescent="0.2">
      <c r="I148" s="1"/>
    </row>
    <row r="149" spans="9:9" x14ac:dyDescent="0.2">
      <c r="I149" s="1"/>
    </row>
    <row r="150" spans="9:9" x14ac:dyDescent="0.2">
      <c r="I150" s="1"/>
    </row>
    <row r="151" spans="9:9" x14ac:dyDescent="0.2">
      <c r="I151" s="1"/>
    </row>
    <row r="152" spans="9:9" x14ac:dyDescent="0.2">
      <c r="I152" s="1"/>
    </row>
    <row r="153" spans="9:9" x14ac:dyDescent="0.2">
      <c r="I153" s="1"/>
    </row>
    <row r="154" spans="9:9" x14ac:dyDescent="0.2">
      <c r="I154" s="1"/>
    </row>
    <row r="155" spans="9:9" x14ac:dyDescent="0.2">
      <c r="I155" s="1"/>
    </row>
    <row r="156" spans="9:9" x14ac:dyDescent="0.2">
      <c r="I156" s="1"/>
    </row>
    <row r="157" spans="9:9" x14ac:dyDescent="0.2">
      <c r="I157" s="1"/>
    </row>
    <row r="158" spans="9:9" x14ac:dyDescent="0.2">
      <c r="I158" s="1"/>
    </row>
    <row r="159" spans="9:9" x14ac:dyDescent="0.2">
      <c r="I159" s="1"/>
    </row>
    <row r="160" spans="9:9" x14ac:dyDescent="0.2">
      <c r="I160" s="1"/>
    </row>
    <row r="161" spans="9:9" x14ac:dyDescent="0.2">
      <c r="I161" s="1"/>
    </row>
    <row r="162" spans="9:9" x14ac:dyDescent="0.2">
      <c r="I162" s="1"/>
    </row>
    <row r="163" spans="9:9" x14ac:dyDescent="0.2">
      <c r="I163" s="1"/>
    </row>
    <row r="164" spans="9:9" x14ac:dyDescent="0.2">
      <c r="I164" s="1"/>
    </row>
    <row r="165" spans="9:9" x14ac:dyDescent="0.2">
      <c r="I165" s="1"/>
    </row>
    <row r="166" spans="9:9" x14ac:dyDescent="0.2">
      <c r="I166" s="1"/>
    </row>
    <row r="167" spans="9:9" x14ac:dyDescent="0.2">
      <c r="I167" s="1"/>
    </row>
    <row r="168" spans="9:9" x14ac:dyDescent="0.2">
      <c r="I168" s="1"/>
    </row>
    <row r="169" spans="9:9" x14ac:dyDescent="0.2">
      <c r="I169" s="1"/>
    </row>
    <row r="170" spans="9:9" x14ac:dyDescent="0.2">
      <c r="I170" s="1"/>
    </row>
    <row r="171" spans="9:9" x14ac:dyDescent="0.2">
      <c r="I171" s="1"/>
    </row>
    <row r="172" spans="9:9" x14ac:dyDescent="0.2">
      <c r="I172" s="1"/>
    </row>
    <row r="173" spans="9:9" x14ac:dyDescent="0.2">
      <c r="I173" s="1"/>
    </row>
    <row r="174" spans="9:9" x14ac:dyDescent="0.2">
      <c r="I174" s="1"/>
    </row>
    <row r="175" spans="9:9" x14ac:dyDescent="0.2">
      <c r="I175" s="1"/>
    </row>
    <row r="176" spans="9:9" x14ac:dyDescent="0.2">
      <c r="I176" s="1"/>
    </row>
    <row r="177" spans="9:9" x14ac:dyDescent="0.2">
      <c r="I177" s="1"/>
    </row>
    <row r="178" spans="9:9" x14ac:dyDescent="0.2">
      <c r="I178" s="1"/>
    </row>
    <row r="179" spans="9:9" x14ac:dyDescent="0.2">
      <c r="I179" s="1"/>
    </row>
    <row r="180" spans="9:9" x14ac:dyDescent="0.2">
      <c r="I180" s="1"/>
    </row>
    <row r="181" spans="9:9" x14ac:dyDescent="0.2">
      <c r="I181" s="1"/>
    </row>
    <row r="182" spans="9:9" x14ac:dyDescent="0.2">
      <c r="I182" s="1"/>
    </row>
    <row r="183" spans="9:9" x14ac:dyDescent="0.2">
      <c r="I183" s="1"/>
    </row>
    <row r="184" spans="9:9" x14ac:dyDescent="0.2">
      <c r="I184" s="1"/>
    </row>
    <row r="185" spans="9:9" x14ac:dyDescent="0.2">
      <c r="I185" s="1"/>
    </row>
    <row r="186" spans="9:9" x14ac:dyDescent="0.2">
      <c r="I186" s="1"/>
    </row>
    <row r="187" spans="9:9" x14ac:dyDescent="0.2">
      <c r="I187" s="1"/>
    </row>
    <row r="188" spans="9:9" x14ac:dyDescent="0.2">
      <c r="I188" s="1"/>
    </row>
    <row r="189" spans="9:9" x14ac:dyDescent="0.2">
      <c r="I189" s="1"/>
    </row>
  </sheetData>
  <mergeCells count="10">
    <mergeCell ref="A7:H7"/>
    <mergeCell ref="A8:H8"/>
    <mergeCell ref="F58:G58"/>
    <mergeCell ref="A1:H4"/>
    <mergeCell ref="A5:A6"/>
    <mergeCell ref="C5:C6"/>
    <mergeCell ref="D5:D6"/>
    <mergeCell ref="E5:E6"/>
    <mergeCell ref="G5:G6"/>
    <mergeCell ref="H5:H6"/>
  </mergeCells>
  <conditionalFormatting sqref="H28">
    <cfRule type="cellIs" dxfId="59" priority="64" operator="between">
      <formula>#REF!+#REF!</formula>
      <formula>#REF!-#REF!</formula>
    </cfRule>
    <cfRule type="cellIs" dxfId="58" priority="65" operator="lessThan">
      <formula>#REF!-#REF!</formula>
    </cfRule>
    <cfRule type="cellIs" dxfId="57" priority="66" operator="greaterThan">
      <formula>#REF!+#REF!</formula>
    </cfRule>
  </conditionalFormatting>
  <conditionalFormatting sqref="H35:H36">
    <cfRule type="cellIs" dxfId="56" priority="61" operator="between">
      <formula>#REF!+#REF!</formula>
      <formula>#REF!-#REF!</formula>
    </cfRule>
    <cfRule type="cellIs" dxfId="55" priority="62" operator="lessThan">
      <formula>#REF!-#REF!</formula>
    </cfRule>
    <cfRule type="cellIs" dxfId="54" priority="63" operator="greaterThan">
      <formula>#REF!+#REF!</formula>
    </cfRule>
  </conditionalFormatting>
  <conditionalFormatting sqref="H37:H39">
    <cfRule type="cellIs" dxfId="53" priority="58" operator="between">
      <formula>#REF!+#REF!</formula>
      <formula>#REF!-#REF!</formula>
    </cfRule>
    <cfRule type="cellIs" dxfId="52" priority="59" operator="lessThan">
      <formula>#REF!-#REF!</formula>
    </cfRule>
    <cfRule type="cellIs" dxfId="51" priority="60" operator="greaterThan">
      <formula>#REF!+#REF!</formula>
    </cfRule>
  </conditionalFormatting>
  <conditionalFormatting sqref="H18:H23">
    <cfRule type="cellIs" dxfId="50" priority="55" operator="between">
      <formula>#REF!+#REF!</formula>
      <formula>#REF!-#REF!</formula>
    </cfRule>
    <cfRule type="cellIs" dxfId="49" priority="56" operator="lessThan">
      <formula>#REF!-#REF!</formula>
    </cfRule>
    <cfRule type="cellIs" dxfId="48" priority="57" operator="greaterThan">
      <formula>#REF!+#REF!</formula>
    </cfRule>
  </conditionalFormatting>
  <conditionalFormatting sqref="H12:H15">
    <cfRule type="cellIs" dxfId="47" priority="52" operator="between">
      <formula>#REF!+#REF!</formula>
      <formula>#REF!-#REF!</formula>
    </cfRule>
    <cfRule type="cellIs" dxfId="46" priority="53" operator="lessThan">
      <formula>#REF!-#REF!</formula>
    </cfRule>
    <cfRule type="cellIs" dxfId="45" priority="54" operator="greaterThan">
      <formula>#REF!+#REF!</formula>
    </cfRule>
  </conditionalFormatting>
  <conditionalFormatting sqref="H42:H44">
    <cfRule type="cellIs" dxfId="44" priority="49" operator="between">
      <formula>#REF!+#REF!</formula>
      <formula>#REF!-#REF!</formula>
    </cfRule>
    <cfRule type="cellIs" dxfId="43" priority="50" operator="lessThan">
      <formula>#REF!-#REF!</formula>
    </cfRule>
    <cfRule type="cellIs" dxfId="42" priority="51" operator="greaterThan">
      <formula>#REF!+#REF!</formula>
    </cfRule>
  </conditionalFormatting>
  <conditionalFormatting sqref="H48:H57 H59:H63">
    <cfRule type="cellIs" dxfId="41" priority="46" operator="between">
      <formula>#REF!+#REF!</formula>
      <formula>#REF!-#REF!</formula>
    </cfRule>
    <cfRule type="cellIs" dxfId="40" priority="47" operator="lessThan">
      <formula>#REF!-#REF!</formula>
    </cfRule>
    <cfRule type="cellIs" dxfId="39" priority="48" operator="greaterThan">
      <formula>#REF!+#REF!</formula>
    </cfRule>
  </conditionalFormatting>
  <conditionalFormatting sqref="H29 H31:H34">
    <cfRule type="cellIs" dxfId="38" priority="40" operator="between">
      <formula>#REF!+#REF!</formula>
      <formula>#REF!-#REF!</formula>
    </cfRule>
    <cfRule type="cellIs" dxfId="37" priority="41" operator="lessThan">
      <formula>#REF!-#REF!</formula>
    </cfRule>
    <cfRule type="cellIs" dxfId="36" priority="42" operator="greaterThan">
      <formula>#REF!+#REF!</formula>
    </cfRule>
  </conditionalFormatting>
  <conditionalFormatting sqref="H30">
    <cfRule type="cellIs" dxfId="35" priority="37" operator="between">
      <formula>#REF!+#REF!</formula>
      <formula>#REF!-#REF!</formula>
    </cfRule>
    <cfRule type="cellIs" dxfId="34" priority="38" operator="lessThan">
      <formula>#REF!-#REF!</formula>
    </cfRule>
    <cfRule type="cellIs" dxfId="33" priority="39" operator="greaterThan">
      <formula>#REF!+#REF!</formula>
    </cfRule>
  </conditionalFormatting>
  <conditionalFormatting sqref="H26:H27">
    <cfRule type="cellIs" dxfId="32" priority="34" operator="between">
      <formula>#REF!+#REF!</formula>
      <formula>#REF!-#REF!</formula>
    </cfRule>
    <cfRule type="cellIs" dxfId="31" priority="35" operator="lessThan">
      <formula>#REF!-#REF!</formula>
    </cfRule>
    <cfRule type="cellIs" dxfId="30" priority="36" operator="greaterThan">
      <formula>#REF!+#REF!</formula>
    </cfRule>
  </conditionalFormatting>
  <pageMargins left="0.70866141732283472" right="0.70866141732283472" top="0.74803149606299213" bottom="0.74803149606299213" header="0.31496062992125984" footer="0.31496062992125984"/>
  <pageSetup paperSize="9" scale="79" orientation="portrait" r:id="rId1"/>
  <colBreaks count="1" manualBreakCount="1">
    <brk id="8"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3"/>
  <sheetViews>
    <sheetView zoomScale="115" zoomScaleNormal="115" zoomScaleSheetLayoutView="130" workbookViewId="0">
      <selection activeCell="K7" sqref="K7"/>
    </sheetView>
  </sheetViews>
  <sheetFormatPr defaultColWidth="9.140625" defaultRowHeight="12.75" customHeight="1" x14ac:dyDescent="0.2"/>
  <cols>
    <col min="1" max="1" width="6.7109375" style="211" customWidth="1"/>
    <col min="2" max="2" width="9.7109375" style="1" customWidth="1"/>
    <col min="3" max="6" width="3.7109375" style="168" customWidth="1"/>
    <col min="7" max="7" width="30.7109375" style="168" customWidth="1"/>
    <col min="8" max="9" width="6.7109375" style="1" customWidth="1"/>
    <col min="10" max="10" width="9.7109375" style="167" customWidth="1"/>
    <col min="11" max="11" width="12.7109375" style="243" customWidth="1"/>
    <col min="12" max="12" width="9.140625" style="168" customWidth="1"/>
    <col min="13" max="15" width="9.140625" style="168" hidden="1" customWidth="1"/>
    <col min="16" max="18" width="0" style="168" hidden="1" customWidth="1"/>
    <col min="19" max="16384" width="9.140625" style="168"/>
  </cols>
  <sheetData>
    <row r="1" spans="1:11" ht="12.75" customHeight="1" x14ac:dyDescent="0.2">
      <c r="A1" s="474" t="s">
        <v>214</v>
      </c>
      <c r="B1" s="475"/>
      <c r="C1" s="475"/>
      <c r="D1" s="475"/>
      <c r="E1" s="475"/>
      <c r="F1" s="475"/>
      <c r="G1" s="475"/>
      <c r="H1" s="475"/>
      <c r="I1" s="475"/>
      <c r="J1" s="475"/>
      <c r="K1" s="476"/>
    </row>
    <row r="2" spans="1:11" ht="12.75" customHeight="1" x14ac:dyDescent="0.2">
      <c r="A2" s="477"/>
      <c r="B2" s="478"/>
      <c r="C2" s="478"/>
      <c r="D2" s="478"/>
      <c r="E2" s="478"/>
      <c r="F2" s="478"/>
      <c r="G2" s="478"/>
      <c r="H2" s="478"/>
      <c r="I2" s="478"/>
      <c r="J2" s="478"/>
      <c r="K2" s="479"/>
    </row>
    <row r="3" spans="1:11" ht="12.75" customHeight="1" x14ac:dyDescent="0.2">
      <c r="A3" s="477"/>
      <c r="B3" s="478"/>
      <c r="C3" s="478"/>
      <c r="D3" s="478"/>
      <c r="E3" s="478"/>
      <c r="F3" s="478"/>
      <c r="G3" s="478"/>
      <c r="H3" s="478"/>
      <c r="I3" s="478"/>
      <c r="J3" s="478"/>
      <c r="K3" s="479"/>
    </row>
    <row r="4" spans="1:11" ht="12.75" customHeight="1" x14ac:dyDescent="0.2">
      <c r="A4" s="480"/>
      <c r="B4" s="481"/>
      <c r="C4" s="481"/>
      <c r="D4" s="481"/>
      <c r="E4" s="481"/>
      <c r="F4" s="481"/>
      <c r="G4" s="481"/>
      <c r="H4" s="481"/>
      <c r="I4" s="481"/>
      <c r="J4" s="481"/>
      <c r="K4" s="482"/>
    </row>
    <row r="5" spans="1:11" s="171" customFormat="1" ht="12.75" customHeight="1" x14ac:dyDescent="0.2">
      <c r="A5" s="528" t="s">
        <v>39</v>
      </c>
      <c r="B5" s="169" t="s">
        <v>40</v>
      </c>
      <c r="C5" s="540" t="s">
        <v>6</v>
      </c>
      <c r="D5" s="541"/>
      <c r="E5" s="541"/>
      <c r="F5" s="541"/>
      <c r="G5" s="542"/>
      <c r="H5" s="528" t="s">
        <v>41</v>
      </c>
      <c r="I5" s="528" t="s">
        <v>42</v>
      </c>
      <c r="J5" s="170" t="s">
        <v>215</v>
      </c>
      <c r="K5" s="239" t="s">
        <v>216</v>
      </c>
    </row>
    <row r="6" spans="1:11" s="171" customFormat="1" ht="12.75" customHeight="1" x14ac:dyDescent="0.2">
      <c r="A6" s="529"/>
      <c r="B6" s="172" t="s">
        <v>47</v>
      </c>
      <c r="C6" s="543"/>
      <c r="D6" s="544"/>
      <c r="E6" s="544"/>
      <c r="F6" s="544"/>
      <c r="G6" s="545"/>
      <c r="H6" s="529"/>
      <c r="I6" s="529"/>
      <c r="J6" s="173" t="s">
        <v>217</v>
      </c>
      <c r="K6" s="240" t="s">
        <v>217</v>
      </c>
    </row>
    <row r="7" spans="1:11" ht="12.75" customHeight="1" x14ac:dyDescent="0.2">
      <c r="A7" s="174"/>
      <c r="B7" s="175"/>
      <c r="C7" s="176"/>
      <c r="D7" s="177"/>
      <c r="E7" s="177"/>
      <c r="F7" s="177"/>
      <c r="G7" s="178"/>
      <c r="H7" s="175"/>
      <c r="I7" s="175"/>
      <c r="J7" s="179"/>
      <c r="K7" s="241"/>
    </row>
    <row r="8" spans="1:11" ht="12.75" customHeight="1" x14ac:dyDescent="0.2">
      <c r="A8" s="17"/>
      <c r="B8" s="175"/>
      <c r="C8" s="180" t="s">
        <v>218</v>
      </c>
      <c r="D8" s="181"/>
      <c r="E8" s="182">
        <v>3</v>
      </c>
      <c r="G8" s="178"/>
      <c r="H8" s="175"/>
      <c r="I8" s="175"/>
      <c r="J8" s="179"/>
      <c r="K8" s="241"/>
    </row>
    <row r="9" spans="1:11" ht="12.75" customHeight="1" x14ac:dyDescent="0.2">
      <c r="A9" s="17"/>
      <c r="B9" s="175"/>
      <c r="C9" s="183" t="s">
        <v>10</v>
      </c>
      <c r="D9" s="184"/>
      <c r="E9" s="184"/>
      <c r="F9" s="184"/>
      <c r="G9" s="178"/>
      <c r="H9" s="175"/>
      <c r="I9" s="175"/>
      <c r="J9" s="179"/>
      <c r="K9" s="241"/>
    </row>
    <row r="10" spans="1:11" ht="12.75" customHeight="1" x14ac:dyDescent="0.2">
      <c r="A10" s="17"/>
      <c r="B10" s="175"/>
      <c r="C10" s="185"/>
      <c r="D10" s="186"/>
      <c r="E10" s="186"/>
      <c r="F10" s="186"/>
      <c r="G10" s="178"/>
      <c r="H10" s="175"/>
      <c r="I10" s="175"/>
      <c r="J10" s="179"/>
      <c r="K10" s="241"/>
    </row>
    <row r="11" spans="1:11" ht="12.75" customHeight="1" x14ac:dyDescent="0.2">
      <c r="A11" s="187"/>
      <c r="B11" s="175"/>
      <c r="C11" s="183" t="s">
        <v>219</v>
      </c>
      <c r="D11" s="181"/>
      <c r="E11" s="181"/>
      <c r="F11" s="186"/>
      <c r="G11" s="178"/>
      <c r="H11" s="175"/>
      <c r="I11" s="175"/>
      <c r="J11" s="179"/>
      <c r="K11" s="241"/>
    </row>
    <row r="12" spans="1:11" ht="12.75" customHeight="1" x14ac:dyDescent="0.2">
      <c r="A12" s="187" t="str">
        <f>IF(ISBLANK(H12),"",($E$8&amp;"."&amp;+(COUNTA(H$7:H12))))</f>
        <v/>
      </c>
      <c r="B12" s="17"/>
      <c r="C12" s="183"/>
      <c r="D12" s="181"/>
      <c r="E12" s="181"/>
      <c r="F12" s="186"/>
      <c r="G12" s="178"/>
      <c r="H12" s="175"/>
      <c r="I12" s="175"/>
      <c r="J12" s="179"/>
      <c r="K12" s="241"/>
    </row>
    <row r="13" spans="1:11" ht="12.75" customHeight="1" x14ac:dyDescent="0.2">
      <c r="A13" s="187" t="str">
        <f>IF(ISBLANK(H13),"",($E$8&amp;"."&amp;+(COUNTA(H$7:H13))))</f>
        <v/>
      </c>
      <c r="B13" s="17"/>
      <c r="C13" s="530" t="s">
        <v>220</v>
      </c>
      <c r="D13" s="531"/>
      <c r="E13" s="531"/>
      <c r="F13" s="531"/>
      <c r="G13" s="532"/>
      <c r="H13" s="175"/>
      <c r="I13" s="175"/>
      <c r="J13" s="179"/>
      <c r="K13" s="241"/>
    </row>
    <row r="14" spans="1:11" ht="12.75" customHeight="1" x14ac:dyDescent="0.2">
      <c r="A14" s="187" t="str">
        <f>IF(ISBLANK(H14),"",($E$8&amp;"."&amp;+(COUNTA(H$7:H14))))</f>
        <v/>
      </c>
      <c r="B14" s="17"/>
      <c r="C14" s="186"/>
      <c r="D14" s="181"/>
      <c r="E14" s="181"/>
      <c r="F14" s="186"/>
      <c r="G14" s="178"/>
      <c r="H14" s="175"/>
      <c r="I14" s="175"/>
      <c r="J14" s="179"/>
      <c r="K14" s="241"/>
    </row>
    <row r="15" spans="1:11" ht="12.75" customHeight="1" x14ac:dyDescent="0.2">
      <c r="A15" s="187" t="str">
        <f>IF(ISBLANK(H15),"",($E$8&amp;"."&amp;+(COUNTA(H$7:H15))))</f>
        <v/>
      </c>
      <c r="B15" s="17"/>
      <c r="C15" s="314" t="s">
        <v>221</v>
      </c>
      <c r="D15" s="181"/>
      <c r="E15" s="186"/>
      <c r="F15" s="178"/>
      <c r="G15" s="178"/>
      <c r="H15" s="175"/>
      <c r="I15" s="175"/>
      <c r="J15" s="179"/>
      <c r="K15" s="241"/>
    </row>
    <row r="16" spans="1:11" ht="12.75" customHeight="1" x14ac:dyDescent="0.2">
      <c r="A16" s="187" t="str">
        <f>IF(ISBLANK(H16),"",($E$8&amp;"."&amp;+(COUNTA(H$7:H16))))</f>
        <v/>
      </c>
      <c r="B16" s="17"/>
      <c r="C16" s="186"/>
      <c r="D16" s="181"/>
      <c r="E16" s="181"/>
      <c r="F16" s="186"/>
      <c r="G16" s="178"/>
      <c r="H16" s="175"/>
      <c r="I16" s="175"/>
      <c r="J16" s="179"/>
      <c r="K16" s="241"/>
    </row>
    <row r="17" spans="1:17" ht="12.75" customHeight="1" x14ac:dyDescent="0.2">
      <c r="A17" s="187" t="str">
        <f>IF(ISBLANK(H17),"",($E$8&amp;"."&amp;+(COUNTA(H$7:H17))))</f>
        <v>3.1</v>
      </c>
      <c r="B17" s="17"/>
      <c r="C17" s="186"/>
      <c r="D17" s="190" t="s">
        <v>222</v>
      </c>
      <c r="E17" s="186" t="s">
        <v>223</v>
      </c>
      <c r="F17" s="196"/>
      <c r="G17" s="221"/>
      <c r="H17" s="175" t="s">
        <v>224</v>
      </c>
      <c r="I17" s="175">
        <v>10</v>
      </c>
      <c r="J17" s="179"/>
      <c r="K17" s="241"/>
    </row>
    <row r="18" spans="1:17" ht="12.75" customHeight="1" x14ac:dyDescent="0.2">
      <c r="A18" s="187" t="str">
        <f>IF(ISBLANK(H18),"",($E$8&amp;"."&amp;+(COUNTA(H$7:H18))))</f>
        <v/>
      </c>
      <c r="B18" s="17"/>
      <c r="C18" s="188"/>
      <c r="D18" s="39"/>
      <c r="E18" s="186"/>
      <c r="F18" s="196"/>
      <c r="G18" s="196"/>
      <c r="H18" s="175"/>
      <c r="I18" s="175"/>
      <c r="J18" s="179"/>
      <c r="K18" s="241"/>
    </row>
    <row r="19" spans="1:17" ht="12.75" customHeight="1" x14ac:dyDescent="0.2">
      <c r="A19" s="187" t="str">
        <f>IF(ISBLANK(H19),"",($E$8&amp;"."&amp;+(COUNTA(H$7:H19))))</f>
        <v>3.2</v>
      </c>
      <c r="B19" s="17"/>
      <c r="C19" s="186"/>
      <c r="D19" s="190" t="s">
        <v>225</v>
      </c>
      <c r="E19" s="186" t="s">
        <v>226</v>
      </c>
      <c r="F19" s="196"/>
      <c r="G19" s="221"/>
      <c r="H19" s="175" t="s">
        <v>224</v>
      </c>
      <c r="I19" s="175">
        <f>I17</f>
        <v>10</v>
      </c>
      <c r="J19" s="179"/>
      <c r="K19" s="241"/>
      <c r="Q19" s="168">
        <v>363</v>
      </c>
    </row>
    <row r="20" spans="1:17" ht="12.75" customHeight="1" x14ac:dyDescent="0.2">
      <c r="A20" s="187" t="str">
        <f>IF(ISBLANK(H20),"",($E$8&amp;"."&amp;+(COUNTA(H$7:H20))))</f>
        <v/>
      </c>
      <c r="B20" s="17"/>
      <c r="C20" s="186"/>
      <c r="D20" s="190"/>
      <c r="E20" s="186"/>
      <c r="F20" s="186"/>
      <c r="G20" s="178"/>
      <c r="H20" s="175"/>
      <c r="I20" s="214"/>
      <c r="J20" s="191"/>
      <c r="K20" s="241">
        <f>I20*J20</f>
        <v>0</v>
      </c>
      <c r="M20" s="192">
        <f>N20*0.6</f>
        <v>643.50000000000011</v>
      </c>
      <c r="N20" s="168">
        <f>O20*1.1*0.75</f>
        <v>1072.5000000000002</v>
      </c>
      <c r="O20" s="193">
        <v>1300</v>
      </c>
      <c r="Q20" s="168">
        <v>12</v>
      </c>
    </row>
    <row r="21" spans="1:17" ht="12.75" customHeight="1" x14ac:dyDescent="0.2">
      <c r="A21" s="187" t="str">
        <f>IF(ISBLANK(H21),"",($E$8&amp;"."&amp;+(COUNTA(H$7:H21))))</f>
        <v/>
      </c>
      <c r="B21" s="17"/>
      <c r="C21" s="314" t="s">
        <v>227</v>
      </c>
      <c r="D21" s="298"/>
      <c r="E21" s="181"/>
      <c r="F21" s="186"/>
      <c r="G21" s="178"/>
      <c r="H21" s="175"/>
      <c r="I21" s="175"/>
      <c r="J21" s="191"/>
      <c r="K21" s="241"/>
      <c r="Q21" s="168">
        <v>56</v>
      </c>
    </row>
    <row r="22" spans="1:17" ht="12.75" customHeight="1" x14ac:dyDescent="0.2">
      <c r="A22" s="187" t="str">
        <f>IF(ISBLANK(H22),"",($E$8&amp;"."&amp;+(COUNTA(H$7:H22))))</f>
        <v/>
      </c>
      <c r="B22" s="17"/>
      <c r="C22" s="188"/>
      <c r="D22" s="189"/>
      <c r="E22" s="181"/>
      <c r="F22" s="186"/>
      <c r="G22" s="178"/>
      <c r="H22" s="175"/>
      <c r="I22" s="175"/>
      <c r="J22" s="191"/>
      <c r="K22" s="241"/>
      <c r="Q22" s="168">
        <v>99</v>
      </c>
    </row>
    <row r="23" spans="1:17" ht="12.75" customHeight="1" x14ac:dyDescent="0.2">
      <c r="A23" s="187" t="str">
        <f>IF(ISBLANK(H23),"",($E$8&amp;"."&amp;+(COUNTA(H$7:H23))))</f>
        <v>3.3</v>
      </c>
      <c r="B23" s="17"/>
      <c r="C23" s="186"/>
      <c r="D23" s="190" t="s">
        <v>222</v>
      </c>
      <c r="E23" s="186" t="s">
        <v>223</v>
      </c>
      <c r="F23" s="196"/>
      <c r="G23" s="221"/>
      <c r="H23" s="175" t="s">
        <v>228</v>
      </c>
      <c r="I23" s="175">
        <v>4</v>
      </c>
      <c r="J23" s="191"/>
      <c r="K23" s="241"/>
      <c r="Q23" s="168">
        <v>80</v>
      </c>
    </row>
    <row r="24" spans="1:17" ht="12.75" customHeight="1" x14ac:dyDescent="0.2">
      <c r="A24" s="187" t="str">
        <f>IF(ISBLANK(H24),"",($E$8&amp;"."&amp;+(COUNTA(H$7:H24))))</f>
        <v/>
      </c>
      <c r="B24" s="17"/>
      <c r="C24" s="186"/>
      <c r="D24" s="39"/>
      <c r="E24" s="186"/>
      <c r="F24" s="196"/>
      <c r="G24" s="196"/>
      <c r="H24" s="175"/>
      <c r="I24" s="175"/>
      <c r="J24" s="191"/>
      <c r="K24" s="241">
        <f>I24*J24</f>
        <v>0</v>
      </c>
      <c r="M24" s="168">
        <f>N20*0.3</f>
        <v>321.75000000000006</v>
      </c>
      <c r="Q24" s="168">
        <v>27</v>
      </c>
    </row>
    <row r="25" spans="1:17" ht="12.75" customHeight="1" x14ac:dyDescent="0.2">
      <c r="A25" s="187">
        <v>3.4</v>
      </c>
      <c r="B25" s="17"/>
      <c r="C25" s="186"/>
      <c r="D25" s="190" t="s">
        <v>225</v>
      </c>
      <c r="E25" s="186" t="s">
        <v>226</v>
      </c>
      <c r="F25" s="196"/>
      <c r="G25" s="221"/>
      <c r="H25" s="175" t="s">
        <v>228</v>
      </c>
      <c r="I25" s="175">
        <f>I23</f>
        <v>4</v>
      </c>
      <c r="J25" s="191"/>
      <c r="K25" s="241"/>
      <c r="Q25" s="168">
        <v>17</v>
      </c>
    </row>
    <row r="26" spans="1:17" ht="12.75" customHeight="1" x14ac:dyDescent="0.2">
      <c r="A26" s="187" t="str">
        <f>IF(ISBLANK(H26),"",($E$8&amp;"."&amp;+(COUNTA(H$7:H26))))</f>
        <v/>
      </c>
      <c r="B26" s="17"/>
      <c r="C26" s="186"/>
      <c r="D26" s="181"/>
      <c r="E26" s="181"/>
      <c r="F26" s="186"/>
      <c r="G26" s="178"/>
      <c r="H26" s="175"/>
      <c r="I26" s="175"/>
      <c r="J26" s="191"/>
      <c r="K26" s="241"/>
      <c r="Q26" s="168">
        <v>19</v>
      </c>
    </row>
    <row r="27" spans="1:17" ht="12.75" customHeight="1" x14ac:dyDescent="0.2">
      <c r="A27" s="187" t="str">
        <f>IF(ISBLANK(H27),"",($E$8&amp;"."&amp;+(COUNTA(H$7:H27))))</f>
        <v/>
      </c>
      <c r="B27" s="17"/>
      <c r="C27" s="183" t="s">
        <v>229</v>
      </c>
      <c r="D27" s="181"/>
      <c r="E27" s="181"/>
      <c r="F27" s="186"/>
      <c r="G27" s="178"/>
      <c r="H27" s="175"/>
      <c r="I27" s="175"/>
      <c r="J27" s="191"/>
      <c r="K27" s="241"/>
      <c r="Q27" s="168">
        <v>14</v>
      </c>
    </row>
    <row r="28" spans="1:17" ht="12.75" customHeight="1" x14ac:dyDescent="0.2">
      <c r="A28" s="187" t="str">
        <f>IF(ISBLANK(H28),"",($E$8&amp;"."&amp;+(COUNTA(H$7:H28))))</f>
        <v/>
      </c>
      <c r="B28" s="17"/>
      <c r="C28" s="186"/>
      <c r="D28" s="181"/>
      <c r="E28" s="181"/>
      <c r="F28" s="186"/>
      <c r="G28" s="178"/>
      <c r="H28" s="175"/>
      <c r="I28" s="175"/>
      <c r="J28" s="191"/>
      <c r="K28" s="241"/>
      <c r="Q28" s="168">
        <v>15</v>
      </c>
    </row>
    <row r="29" spans="1:17" ht="38.25" customHeight="1" x14ac:dyDescent="0.2">
      <c r="A29" s="187"/>
      <c r="B29" s="17"/>
      <c r="C29" s="533" t="s">
        <v>230</v>
      </c>
      <c r="D29" s="534"/>
      <c r="E29" s="534"/>
      <c r="F29" s="534"/>
      <c r="G29" s="535"/>
      <c r="H29" s="175"/>
      <c r="I29" s="175"/>
      <c r="J29" s="191"/>
      <c r="K29" s="241"/>
      <c r="Q29" s="168">
        <v>36</v>
      </c>
    </row>
    <row r="30" spans="1:17" ht="12.75" customHeight="1" x14ac:dyDescent="0.2">
      <c r="A30" s="187"/>
      <c r="B30" s="17"/>
      <c r="C30" s="186"/>
      <c r="D30" s="190"/>
      <c r="E30" s="186"/>
      <c r="F30" s="186"/>
      <c r="G30" s="178"/>
      <c r="H30" s="175"/>
      <c r="I30" s="214"/>
      <c r="J30" s="191"/>
      <c r="K30" s="241">
        <f>I30*J30</f>
        <v>0</v>
      </c>
      <c r="M30" s="168">
        <f>N20*0.1</f>
        <v>107.25000000000003</v>
      </c>
      <c r="Q30" s="168">
        <v>27</v>
      </c>
    </row>
    <row r="31" spans="1:17" ht="12.75" customHeight="1" x14ac:dyDescent="0.2">
      <c r="A31" s="187"/>
      <c r="B31" s="17"/>
      <c r="C31" s="314" t="s">
        <v>231</v>
      </c>
      <c r="D31" s="181"/>
      <c r="E31" s="186"/>
      <c r="F31" s="178"/>
      <c r="G31" s="178"/>
      <c r="H31" s="175"/>
      <c r="I31" s="175"/>
      <c r="J31" s="179"/>
      <c r="K31" s="241"/>
      <c r="Q31" s="168">
        <v>28</v>
      </c>
    </row>
    <row r="32" spans="1:17" ht="12.75" customHeight="1" x14ac:dyDescent="0.2">
      <c r="A32" s="187"/>
      <c r="B32" s="17"/>
      <c r="C32" s="188"/>
      <c r="D32" s="189"/>
      <c r="E32" s="181"/>
      <c r="F32" s="186"/>
      <c r="G32" s="178"/>
      <c r="H32" s="175"/>
      <c r="I32" s="175"/>
      <c r="J32" s="179"/>
      <c r="K32" s="241"/>
      <c r="Q32" s="168">
        <v>12</v>
      </c>
    </row>
    <row r="33" spans="1:17" ht="12.75" customHeight="1" x14ac:dyDescent="0.2">
      <c r="A33" s="187" t="str">
        <f>IF(ISBLANK(H33),"",($E$8&amp;"."&amp;+(COUNTA(H$7:H33))))</f>
        <v>3.5</v>
      </c>
      <c r="B33" s="17"/>
      <c r="C33" s="186"/>
      <c r="D33" s="190" t="s">
        <v>222</v>
      </c>
      <c r="E33" s="186" t="s">
        <v>223</v>
      </c>
      <c r="F33" s="196"/>
      <c r="G33" s="221"/>
      <c r="H33" s="175" t="s">
        <v>228</v>
      </c>
      <c r="I33" s="175">
        <v>4</v>
      </c>
      <c r="J33" s="179"/>
      <c r="K33" s="241"/>
      <c r="Q33" s="168">
        <v>12</v>
      </c>
    </row>
    <row r="34" spans="1:17" ht="12.75" customHeight="1" x14ac:dyDescent="0.2">
      <c r="A34" s="187" t="str">
        <f>IF(ISBLANK(H34),"",($E$8&amp;"."&amp;+(COUNTA(H$7:H34))))</f>
        <v/>
      </c>
      <c r="B34" s="17"/>
      <c r="C34" s="188"/>
      <c r="D34" s="39"/>
      <c r="E34" s="186"/>
      <c r="F34" s="196"/>
      <c r="G34" s="196"/>
      <c r="H34" s="175"/>
      <c r="I34" s="175"/>
      <c r="J34" s="179"/>
      <c r="K34" s="241"/>
      <c r="Q34" s="168">
        <v>19</v>
      </c>
    </row>
    <row r="35" spans="1:17" ht="12.75" customHeight="1" x14ac:dyDescent="0.2">
      <c r="A35" s="187" t="str">
        <f>IF(ISBLANK(H35),"",($E$8&amp;"."&amp;+(COUNTA(H$7:H35))))</f>
        <v>3.6</v>
      </c>
      <c r="B35" s="17"/>
      <c r="C35" s="186"/>
      <c r="D35" s="190" t="s">
        <v>225</v>
      </c>
      <c r="E35" s="186" t="s">
        <v>226</v>
      </c>
      <c r="F35" s="196"/>
      <c r="G35" s="221"/>
      <c r="H35" s="175" t="s">
        <v>228</v>
      </c>
      <c r="I35" s="175">
        <f>I33</f>
        <v>4</v>
      </c>
      <c r="J35" s="179"/>
      <c r="K35" s="241"/>
      <c r="Q35" s="168">
        <v>24</v>
      </c>
    </row>
    <row r="36" spans="1:17" ht="12.75" customHeight="1" x14ac:dyDescent="0.2">
      <c r="A36" s="187"/>
      <c r="B36" s="17"/>
      <c r="C36" s="186"/>
      <c r="D36" s="190"/>
      <c r="E36" s="186"/>
      <c r="F36" s="186"/>
      <c r="G36" s="178"/>
      <c r="H36" s="175"/>
      <c r="I36" s="194"/>
      <c r="J36" s="179"/>
      <c r="K36" s="241"/>
      <c r="Q36" s="168">
        <v>9</v>
      </c>
    </row>
    <row r="37" spans="1:17" ht="12.75" customHeight="1" x14ac:dyDescent="0.2">
      <c r="A37" s="187"/>
      <c r="B37" s="17"/>
      <c r="C37" s="314" t="s">
        <v>232</v>
      </c>
      <c r="D37" s="298"/>
      <c r="E37" s="181"/>
      <c r="F37" s="186"/>
      <c r="G37" s="178"/>
      <c r="H37" s="175"/>
      <c r="I37" s="175"/>
      <c r="J37" s="179"/>
      <c r="K37" s="241"/>
      <c r="Q37" s="168">
        <v>15</v>
      </c>
    </row>
    <row r="38" spans="1:17" ht="12.75" customHeight="1" x14ac:dyDescent="0.2">
      <c r="A38" s="187"/>
      <c r="B38" s="17"/>
      <c r="C38" s="188"/>
      <c r="D38" s="189"/>
      <c r="E38" s="181"/>
      <c r="F38" s="186"/>
      <c r="G38" s="178"/>
      <c r="H38" s="175"/>
      <c r="I38" s="175"/>
      <c r="J38" s="179"/>
      <c r="K38" s="241"/>
      <c r="Q38" s="168">
        <v>11</v>
      </c>
    </row>
    <row r="39" spans="1:17" ht="12.75" customHeight="1" x14ac:dyDescent="0.2">
      <c r="A39" s="187" t="str">
        <f>IF(ISBLANK(H39),"",($E$8&amp;"."&amp;+(COUNTA(H$7:H39))))</f>
        <v>3.7</v>
      </c>
      <c r="B39" s="17"/>
      <c r="C39" s="186"/>
      <c r="D39" s="190" t="s">
        <v>222</v>
      </c>
      <c r="E39" s="186" t="s">
        <v>223</v>
      </c>
      <c r="F39" s="196"/>
      <c r="G39" s="221"/>
      <c r="H39" s="175" t="s">
        <v>228</v>
      </c>
      <c r="I39" s="175">
        <v>4</v>
      </c>
      <c r="J39" s="179"/>
      <c r="K39" s="241"/>
      <c r="Q39" s="168">
        <v>13</v>
      </c>
    </row>
    <row r="40" spans="1:17" ht="12.75" customHeight="1" x14ac:dyDescent="0.2">
      <c r="A40" s="187" t="str">
        <f>IF(ISBLANK(H40),"",($E$8&amp;"."&amp;+(COUNTA(H$7:H40))))</f>
        <v/>
      </c>
      <c r="B40" s="17"/>
      <c r="C40" s="188"/>
      <c r="D40" s="39"/>
      <c r="E40" s="186"/>
      <c r="F40" s="196"/>
      <c r="G40" s="196"/>
      <c r="H40" s="175"/>
      <c r="I40" s="175"/>
      <c r="J40" s="179"/>
      <c r="K40" s="241"/>
      <c r="Q40" s="168">
        <v>22</v>
      </c>
    </row>
    <row r="41" spans="1:17" ht="12.75" customHeight="1" x14ac:dyDescent="0.2">
      <c r="A41" s="187" t="str">
        <f>IF(ISBLANK(H41),"",($E$8&amp;"."&amp;+(COUNTA(H$7:H41))))</f>
        <v>3.8</v>
      </c>
      <c r="B41" s="17"/>
      <c r="C41" s="186"/>
      <c r="D41" s="190" t="s">
        <v>225</v>
      </c>
      <c r="E41" s="186" t="s">
        <v>226</v>
      </c>
      <c r="F41" s="196"/>
      <c r="G41" s="221"/>
      <c r="H41" s="175" t="s">
        <v>228</v>
      </c>
      <c r="I41" s="175">
        <f>I39</f>
        <v>4</v>
      </c>
      <c r="J41" s="179"/>
      <c r="K41" s="241"/>
      <c r="Q41" s="168">
        <v>14</v>
      </c>
    </row>
    <row r="42" spans="1:17" ht="12.75" customHeight="1" x14ac:dyDescent="0.2">
      <c r="A42" s="187"/>
      <c r="B42" s="17"/>
      <c r="C42" s="39"/>
      <c r="D42" s="189"/>
      <c r="E42" s="181"/>
      <c r="F42" s="186"/>
      <c r="G42" s="178"/>
      <c r="H42" s="175"/>
      <c r="I42" s="175"/>
      <c r="J42" s="179"/>
      <c r="K42" s="241"/>
      <c r="Q42" s="168">
        <v>20</v>
      </c>
    </row>
    <row r="43" spans="1:17" ht="12.75" customHeight="1" x14ac:dyDescent="0.2">
      <c r="A43" s="187"/>
      <c r="B43" s="17"/>
      <c r="C43" s="183" t="s">
        <v>233</v>
      </c>
      <c r="D43" s="181"/>
      <c r="E43" s="181"/>
      <c r="F43" s="186"/>
      <c r="G43" s="178"/>
      <c r="H43" s="175"/>
      <c r="I43" s="175"/>
      <c r="J43" s="179"/>
      <c r="K43" s="241"/>
      <c r="Q43" s="168">
        <v>17</v>
      </c>
    </row>
    <row r="44" spans="1:17" ht="12.75" customHeight="1" x14ac:dyDescent="0.2">
      <c r="A44" s="187" t="str">
        <f>IF(ISBLANK(H44),"",($E$8&amp;"."&amp;+(COUNTA(H$7:H44))))</f>
        <v/>
      </c>
      <c r="B44" s="17"/>
      <c r="C44" s="183"/>
      <c r="D44" s="181"/>
      <c r="E44" s="181"/>
      <c r="F44" s="186"/>
      <c r="G44" s="178"/>
      <c r="H44" s="175"/>
      <c r="I44" s="175"/>
      <c r="J44" s="191"/>
      <c r="K44" s="241"/>
      <c r="M44" s="168">
        <f>N20*0.2</f>
        <v>214.50000000000006</v>
      </c>
      <c r="Q44" s="168">
        <v>17</v>
      </c>
    </row>
    <row r="45" spans="1:17" ht="135.75" customHeight="1" x14ac:dyDescent="0.2">
      <c r="A45" s="187" t="str">
        <f>IF(ISBLANK(H45),"",($E$8&amp;"."&amp;+(COUNTA(H$7:H45))))</f>
        <v/>
      </c>
      <c r="B45" s="188"/>
      <c r="C45" s="546" t="s">
        <v>234</v>
      </c>
      <c r="D45" s="547"/>
      <c r="E45" s="547"/>
      <c r="F45" s="547"/>
      <c r="G45" s="548"/>
      <c r="H45" s="175"/>
      <c r="I45" s="175"/>
      <c r="J45" s="191"/>
      <c r="K45" s="241"/>
      <c r="Q45" s="168">
        <v>19</v>
      </c>
    </row>
    <row r="46" spans="1:17" ht="12.75" customHeight="1" x14ac:dyDescent="0.2">
      <c r="A46" s="187"/>
      <c r="B46" s="17"/>
      <c r="C46" s="533"/>
      <c r="D46" s="534"/>
      <c r="E46" s="534"/>
      <c r="F46" s="534"/>
      <c r="G46" s="535"/>
      <c r="H46" s="175"/>
      <c r="I46" s="175"/>
      <c r="J46" s="191"/>
      <c r="K46" s="241"/>
      <c r="Q46" s="168">
        <v>9</v>
      </c>
    </row>
    <row r="47" spans="1:17" ht="33.75" customHeight="1" x14ac:dyDescent="0.2">
      <c r="A47" s="187"/>
      <c r="B47" s="17"/>
      <c r="C47" s="549" t="s">
        <v>354</v>
      </c>
      <c r="D47" s="550"/>
      <c r="E47" s="550"/>
      <c r="F47" s="550"/>
      <c r="G47" s="551"/>
      <c r="H47" s="175"/>
      <c r="I47" s="175"/>
      <c r="J47" s="191"/>
      <c r="K47" s="241">
        <f>I47*J47</f>
        <v>0</v>
      </c>
      <c r="Q47" s="168">
        <v>12</v>
      </c>
    </row>
    <row r="48" spans="1:17" ht="12.75" customHeight="1" x14ac:dyDescent="0.2">
      <c r="A48" s="187"/>
      <c r="B48" s="17"/>
      <c r="C48" s="188"/>
      <c r="D48" s="189"/>
      <c r="E48" s="181"/>
      <c r="F48" s="186"/>
      <c r="G48" s="178"/>
      <c r="H48" s="175"/>
      <c r="I48" s="175"/>
      <c r="J48" s="179"/>
      <c r="K48" s="241"/>
      <c r="Q48" s="168">
        <v>18</v>
      </c>
    </row>
    <row r="49" spans="1:17" ht="12.75" customHeight="1" x14ac:dyDescent="0.2">
      <c r="A49" s="187" t="str">
        <f>IF(ISBLANK(H49),"",($E$8&amp;"."&amp;+(COUNTA(H$7:H49))))</f>
        <v>3.9</v>
      </c>
      <c r="B49" s="17"/>
      <c r="C49" s="186"/>
      <c r="D49" s="190" t="s">
        <v>222</v>
      </c>
      <c r="E49" s="186" t="s">
        <v>223</v>
      </c>
      <c r="F49" s="196"/>
      <c r="G49" s="221"/>
      <c r="H49" s="175" t="s">
        <v>235</v>
      </c>
      <c r="I49" s="175">
        <v>4</v>
      </c>
      <c r="J49" s="179"/>
      <c r="K49" s="241"/>
      <c r="Q49" s="168">
        <v>20</v>
      </c>
    </row>
    <row r="50" spans="1:17" ht="12.75" customHeight="1" x14ac:dyDescent="0.2">
      <c r="A50" s="187" t="str">
        <f>IF(ISBLANK(H50),"",($E$8&amp;"."&amp;+(COUNTA(H$7:H50))))</f>
        <v/>
      </c>
      <c r="B50" s="17"/>
      <c r="C50" s="188"/>
      <c r="D50" s="39"/>
      <c r="E50" s="186"/>
      <c r="F50" s="196"/>
      <c r="G50" s="196"/>
      <c r="H50" s="175"/>
      <c r="I50" s="175"/>
      <c r="J50" s="179"/>
      <c r="K50" s="241"/>
      <c r="Q50" s="168">
        <v>15</v>
      </c>
    </row>
    <row r="51" spans="1:17" ht="12.75" customHeight="1" x14ac:dyDescent="0.2">
      <c r="A51" s="187" t="str">
        <f>IF(ISBLANK(H51),"",($E$8&amp;"."&amp;+(COUNTA(H$7:H51))))</f>
        <v>3.10</v>
      </c>
      <c r="B51" s="17"/>
      <c r="C51" s="186"/>
      <c r="D51" s="190" t="s">
        <v>225</v>
      </c>
      <c r="E51" s="186" t="s">
        <v>226</v>
      </c>
      <c r="F51" s="196"/>
      <c r="G51" s="221"/>
      <c r="H51" s="175" t="s">
        <v>235</v>
      </c>
      <c r="I51" s="175">
        <f>I49</f>
        <v>4</v>
      </c>
      <c r="J51" s="179"/>
      <c r="K51" s="241"/>
      <c r="Q51" s="168">
        <v>70</v>
      </c>
    </row>
    <row r="52" spans="1:17" ht="12.75" customHeight="1" x14ac:dyDescent="0.2">
      <c r="A52" s="187"/>
      <c r="B52" s="17"/>
      <c r="C52" s="186"/>
      <c r="D52" s="190"/>
      <c r="E52" s="186"/>
      <c r="F52" s="196"/>
      <c r="G52" s="221"/>
      <c r="H52" s="175"/>
      <c r="I52" s="175"/>
      <c r="J52" s="179"/>
      <c r="K52" s="241"/>
      <c r="Q52" s="168">
        <v>26</v>
      </c>
    </row>
    <row r="53" spans="1:17" s="203" customFormat="1" ht="12.75" customHeight="1" x14ac:dyDescent="0.2">
      <c r="A53" s="198"/>
      <c r="B53" s="199"/>
      <c r="C53" s="200"/>
      <c r="D53" s="200"/>
      <c r="E53" s="200"/>
      <c r="F53" s="200"/>
      <c r="G53" s="200"/>
      <c r="H53" s="361"/>
      <c r="I53" s="199"/>
      <c r="J53" s="201" t="s">
        <v>106</v>
      </c>
      <c r="K53" s="242"/>
    </row>
    <row r="54" spans="1:17" s="203" customFormat="1" ht="12.75" customHeight="1" x14ac:dyDescent="0.2">
      <c r="A54" s="198"/>
      <c r="B54" s="272"/>
      <c r="C54" s="274"/>
      <c r="D54" s="200"/>
      <c r="E54" s="200"/>
      <c r="F54" s="200"/>
      <c r="G54" s="200"/>
      <c r="H54" s="272"/>
      <c r="I54" s="364"/>
      <c r="J54" s="202" t="s">
        <v>107</v>
      </c>
      <c r="K54" s="273">
        <f>K53</f>
        <v>0</v>
      </c>
    </row>
    <row r="55" spans="1:17" ht="12.75" customHeight="1" x14ac:dyDescent="0.2">
      <c r="A55" s="187"/>
      <c r="B55" s="17"/>
      <c r="C55" s="331"/>
      <c r="D55" s="332"/>
      <c r="E55" s="332"/>
      <c r="F55" s="332"/>
      <c r="G55" s="333"/>
      <c r="H55" s="175"/>
      <c r="I55" s="175"/>
      <c r="J55" s="179"/>
      <c r="K55" s="241"/>
      <c r="Q55" s="168">
        <v>23</v>
      </c>
    </row>
    <row r="56" spans="1:17" ht="41.25" customHeight="1" x14ac:dyDescent="0.2">
      <c r="A56" s="187"/>
      <c r="B56" s="17"/>
      <c r="C56" s="552" t="s">
        <v>236</v>
      </c>
      <c r="D56" s="553"/>
      <c r="E56" s="553"/>
      <c r="F56" s="553"/>
      <c r="G56" s="554"/>
      <c r="H56" s="175" t="s">
        <v>211</v>
      </c>
      <c r="I56" s="175">
        <v>4</v>
      </c>
      <c r="J56" s="179"/>
      <c r="K56" s="241"/>
    </row>
    <row r="57" spans="1:17" ht="12.75" customHeight="1" x14ac:dyDescent="0.2">
      <c r="A57" s="187"/>
      <c r="B57" s="17"/>
      <c r="C57" s="186"/>
      <c r="D57" s="190"/>
      <c r="E57" s="186"/>
      <c r="F57" s="196"/>
      <c r="G57" s="221"/>
      <c r="H57" s="175"/>
      <c r="I57" s="175"/>
      <c r="J57" s="179"/>
      <c r="K57" s="241"/>
    </row>
    <row r="58" spans="1:17" ht="33.75" customHeight="1" x14ac:dyDescent="0.2">
      <c r="A58" s="187"/>
      <c r="B58" s="17"/>
      <c r="C58" s="536" t="s">
        <v>237</v>
      </c>
      <c r="D58" s="537"/>
      <c r="E58" s="537"/>
      <c r="F58" s="537"/>
      <c r="G58" s="538"/>
      <c r="H58" s="175"/>
      <c r="I58" s="175"/>
      <c r="J58" s="179"/>
      <c r="K58" s="241"/>
    </row>
    <row r="59" spans="1:17" ht="12.75" customHeight="1" x14ac:dyDescent="0.2">
      <c r="A59" s="187"/>
      <c r="B59" s="175"/>
      <c r="C59" s="176"/>
      <c r="G59" s="178"/>
      <c r="H59" s="175"/>
      <c r="I59" s="175"/>
      <c r="J59" s="179"/>
      <c r="K59" s="241"/>
    </row>
    <row r="60" spans="1:17" ht="12.75" customHeight="1" x14ac:dyDescent="0.2">
      <c r="A60" s="187" t="str">
        <f>IF(ISBLANK(H60),"",($E$8&amp;"."&amp;+(COUNTA(H$7:H60))))</f>
        <v>3.12</v>
      </c>
      <c r="B60" s="17"/>
      <c r="C60" s="197"/>
      <c r="D60" s="190" t="s">
        <v>222</v>
      </c>
      <c r="E60" s="186" t="s">
        <v>223</v>
      </c>
      <c r="G60" s="178"/>
      <c r="H60" s="195" t="s">
        <v>235</v>
      </c>
      <c r="I60" s="175">
        <v>2</v>
      </c>
      <c r="J60" s="179"/>
      <c r="K60" s="241"/>
    </row>
    <row r="61" spans="1:17" ht="12.75" customHeight="1" x14ac:dyDescent="0.2">
      <c r="A61" s="187" t="str">
        <f>IF(ISBLANK(H61),"",($E$8&amp;"."&amp;+(COUNTA(H$7:H61))))</f>
        <v/>
      </c>
      <c r="B61" s="17"/>
      <c r="C61" s="196"/>
      <c r="D61" s="39"/>
      <c r="E61" s="186"/>
      <c r="G61" s="178"/>
      <c r="H61" s="195"/>
      <c r="I61" s="175"/>
      <c r="J61" s="179"/>
      <c r="K61" s="241"/>
    </row>
    <row r="62" spans="1:17" ht="12.75" customHeight="1" x14ac:dyDescent="0.2">
      <c r="A62" s="187" t="str">
        <f>IF(ISBLANK(H62),"",($E$8&amp;"."&amp;+(COUNTA(H$7:H62))))</f>
        <v>3.13</v>
      </c>
      <c r="B62" s="17"/>
      <c r="C62" s="197"/>
      <c r="D62" s="190" t="s">
        <v>225</v>
      </c>
      <c r="E62" s="186" t="s">
        <v>226</v>
      </c>
      <c r="G62" s="178"/>
      <c r="H62" s="195" t="s">
        <v>235</v>
      </c>
      <c r="I62" s="175">
        <f>I60</f>
        <v>2</v>
      </c>
      <c r="J62" s="179"/>
      <c r="K62" s="241"/>
    </row>
    <row r="63" spans="1:17" ht="12.75" customHeight="1" x14ac:dyDescent="0.2">
      <c r="A63" s="187" t="str">
        <f>IF(ISBLANK(H63),"",($E$8&amp;"."&amp;+(COUNTA(H$7:H63))))</f>
        <v/>
      </c>
      <c r="B63" s="17"/>
      <c r="C63" s="196"/>
      <c r="D63" s="39"/>
      <c r="E63" s="186"/>
      <c r="G63" s="178"/>
      <c r="H63" s="195"/>
      <c r="I63" s="175"/>
      <c r="J63" s="191"/>
      <c r="K63" s="241">
        <f>I63*J63</f>
        <v>0</v>
      </c>
    </row>
    <row r="64" spans="1:17" ht="12.75" customHeight="1" x14ac:dyDescent="0.2">
      <c r="A64" s="187"/>
      <c r="B64" s="17"/>
      <c r="C64" s="183" t="s">
        <v>238</v>
      </c>
      <c r="D64" s="190"/>
      <c r="E64" s="186"/>
      <c r="G64" s="178"/>
      <c r="H64" s="195"/>
      <c r="I64" s="175"/>
      <c r="J64" s="191"/>
      <c r="K64" s="241"/>
    </row>
    <row r="65" spans="1:11" ht="12.75" customHeight="1" x14ac:dyDescent="0.2">
      <c r="A65" s="187"/>
      <c r="B65" s="17"/>
      <c r="C65" s="197"/>
      <c r="D65" s="190"/>
      <c r="E65" s="186"/>
      <c r="G65" s="178"/>
      <c r="H65" s="195"/>
      <c r="I65" s="175"/>
      <c r="J65" s="191"/>
      <c r="K65" s="241">
        <f>I65*J65</f>
        <v>0</v>
      </c>
    </row>
    <row r="66" spans="1:11" ht="12.75" customHeight="1" x14ac:dyDescent="0.2">
      <c r="A66" s="187" t="str">
        <f>IF(ISBLANK(H66),"",($E$8&amp;"."&amp;+(COUNTA(H$7:H66))))</f>
        <v/>
      </c>
      <c r="B66" s="17"/>
      <c r="C66" s="536" t="s">
        <v>239</v>
      </c>
      <c r="D66" s="537"/>
      <c r="E66" s="537"/>
      <c r="F66" s="537"/>
      <c r="G66" s="538"/>
      <c r="H66" s="175"/>
      <c r="I66" s="175"/>
      <c r="J66" s="191"/>
      <c r="K66" s="241"/>
    </row>
    <row r="67" spans="1:11" ht="12.75" customHeight="1" x14ac:dyDescent="0.2">
      <c r="A67" s="187" t="str">
        <f>IF(ISBLANK(H67),"",($E$8&amp;"."&amp;+(COUNTA(H$7:H67))))</f>
        <v/>
      </c>
      <c r="B67" s="17"/>
      <c r="C67" s="186"/>
      <c r="D67" s="181"/>
      <c r="E67" s="181"/>
      <c r="F67" s="186"/>
      <c r="G67" s="178"/>
      <c r="H67" s="175"/>
      <c r="I67" s="175"/>
      <c r="J67" s="191"/>
      <c r="K67" s="241"/>
    </row>
    <row r="68" spans="1:11" ht="23.25" customHeight="1" x14ac:dyDescent="0.2">
      <c r="A68" s="187">
        <v>3.14</v>
      </c>
      <c r="B68" s="17"/>
      <c r="C68" s="188"/>
      <c r="D68" s="190" t="s">
        <v>222</v>
      </c>
      <c r="E68" s="186" t="s">
        <v>223</v>
      </c>
      <c r="F68" s="196"/>
      <c r="G68" s="221"/>
      <c r="H68" s="175" t="s">
        <v>224</v>
      </c>
      <c r="I68" s="175">
        <v>2</v>
      </c>
      <c r="J68" s="191"/>
      <c r="K68" s="241"/>
    </row>
    <row r="69" spans="1:11" ht="12.75" customHeight="1" x14ac:dyDescent="0.2">
      <c r="A69" s="187" t="str">
        <f>IF(ISBLANK(H69),"",($E$8&amp;"."&amp;+(COUNTA(H$7:H69))))</f>
        <v/>
      </c>
      <c r="B69" s="17"/>
      <c r="C69" s="186"/>
      <c r="D69" s="39"/>
      <c r="E69" s="186"/>
      <c r="F69" s="196"/>
      <c r="G69" s="196"/>
      <c r="H69" s="175"/>
      <c r="I69" s="175"/>
      <c r="J69" s="191"/>
      <c r="K69" s="241"/>
    </row>
    <row r="70" spans="1:11" ht="12.75" customHeight="1" x14ac:dyDescent="0.2">
      <c r="A70" s="187" t="str">
        <f>IF(ISBLANK(H70),"",($E$8&amp;"."&amp;+(COUNTA(H$7:H70))))</f>
        <v>3.15</v>
      </c>
      <c r="B70" s="17"/>
      <c r="C70" s="188"/>
      <c r="D70" s="190" t="s">
        <v>225</v>
      </c>
      <c r="E70" s="186" t="s">
        <v>226</v>
      </c>
      <c r="F70" s="196"/>
      <c r="G70" s="221"/>
      <c r="H70" s="175" t="s">
        <v>224</v>
      </c>
      <c r="I70" s="175">
        <f>I68</f>
        <v>2</v>
      </c>
      <c r="J70" s="191"/>
      <c r="K70" s="241">
        <f>I70*J70</f>
        <v>0</v>
      </c>
    </row>
    <row r="71" spans="1:11" ht="12.75" customHeight="1" x14ac:dyDescent="0.2">
      <c r="A71" s="187" t="str">
        <f>IF(ISBLANK(H71),"",($E$8&amp;"."&amp;+(COUNTA(H$7:H71))))</f>
        <v/>
      </c>
      <c r="B71" s="17"/>
      <c r="C71" s="186"/>
      <c r="D71" s="39"/>
      <c r="E71" s="186"/>
      <c r="F71" s="196"/>
      <c r="G71" s="196"/>
      <c r="H71" s="175"/>
      <c r="I71" s="175"/>
      <c r="J71" s="191"/>
      <c r="K71" s="241"/>
    </row>
    <row r="72" spans="1:11" ht="12.75" customHeight="1" x14ac:dyDescent="0.2">
      <c r="A72" s="187" t="str">
        <f>IF(ISBLANK(H72),"",($E$8&amp;"."&amp;+(COUNTA(H$7:H72))))</f>
        <v>3.16</v>
      </c>
      <c r="B72" s="17"/>
      <c r="C72" s="536" t="s">
        <v>240</v>
      </c>
      <c r="D72" s="537"/>
      <c r="E72" s="537"/>
      <c r="F72" s="537"/>
      <c r="G72" s="538"/>
      <c r="H72" s="175" t="s">
        <v>241</v>
      </c>
      <c r="I72" s="175">
        <v>4</v>
      </c>
      <c r="J72" s="191"/>
      <c r="K72" s="241"/>
    </row>
    <row r="73" spans="1:11" ht="12.75" customHeight="1" x14ac:dyDescent="0.2">
      <c r="A73" s="187" t="str">
        <f>IF(ISBLANK(H73),"",($E$8&amp;"."&amp;+(COUNTA(H$7:H73))))</f>
        <v/>
      </c>
      <c r="B73" s="17"/>
      <c r="C73" s="186"/>
      <c r="D73" s="181"/>
      <c r="E73" s="181"/>
      <c r="F73" s="186"/>
      <c r="G73" s="178"/>
      <c r="H73" s="175"/>
      <c r="I73" s="175"/>
      <c r="J73" s="191"/>
      <c r="K73" s="236"/>
    </row>
    <row r="74" spans="1:11" ht="37.5" customHeight="1" x14ac:dyDescent="0.2">
      <c r="A74" s="187" t="str">
        <f>IF(ISBLANK(H74),"",($E$8&amp;"."&amp;+(COUNTA(H$7:H74))))</f>
        <v/>
      </c>
      <c r="B74" s="17"/>
      <c r="C74" s="536" t="s">
        <v>242</v>
      </c>
      <c r="D74" s="537"/>
      <c r="E74" s="537"/>
      <c r="F74" s="537"/>
      <c r="G74" s="538"/>
      <c r="H74" s="175"/>
      <c r="I74" s="175"/>
      <c r="J74" s="191"/>
      <c r="K74" s="236"/>
    </row>
    <row r="75" spans="1:11" ht="12.75" customHeight="1" x14ac:dyDescent="0.2">
      <c r="A75" s="187" t="str">
        <f>IF(ISBLANK(H75),"",($E$8&amp;"."&amp;+(COUNTA(H$7:H75))))</f>
        <v/>
      </c>
      <c r="B75" s="17"/>
      <c r="C75" s="186"/>
      <c r="D75" s="181"/>
      <c r="E75" s="181"/>
      <c r="F75" s="186"/>
      <c r="G75" s="178"/>
      <c r="H75" s="175"/>
      <c r="I75" s="175"/>
      <c r="J75" s="191"/>
      <c r="K75" s="236"/>
    </row>
    <row r="76" spans="1:11" ht="12.75" customHeight="1" x14ac:dyDescent="0.2">
      <c r="A76" s="187">
        <v>3.17</v>
      </c>
      <c r="B76" s="17"/>
      <c r="C76" s="188"/>
      <c r="D76" s="190" t="s">
        <v>222</v>
      </c>
      <c r="E76" s="186" t="s">
        <v>223</v>
      </c>
      <c r="F76" s="196"/>
      <c r="G76" s="221"/>
      <c r="H76" s="175" t="s">
        <v>235</v>
      </c>
      <c r="I76" s="175">
        <v>4</v>
      </c>
      <c r="J76" s="191"/>
      <c r="K76" s="236"/>
    </row>
    <row r="77" spans="1:11" ht="12.75" customHeight="1" x14ac:dyDescent="0.2">
      <c r="A77" s="187" t="str">
        <f>IF(ISBLANK(H77),"",($E$8&amp;"."&amp;+(COUNTA(H$7:H77))))</f>
        <v/>
      </c>
      <c r="B77" s="17"/>
      <c r="C77" s="186"/>
      <c r="D77" s="39"/>
      <c r="E77" s="186"/>
      <c r="F77" s="196"/>
      <c r="G77" s="196"/>
      <c r="H77" s="175"/>
      <c r="I77" s="175"/>
      <c r="J77" s="191"/>
      <c r="K77" s="236"/>
    </row>
    <row r="78" spans="1:11" ht="12.75" customHeight="1" x14ac:dyDescent="0.2">
      <c r="A78" s="187" t="str">
        <f>IF(ISBLANK(H78),"",($E$8&amp;"."&amp;+(COUNTA(H$7:H78))))</f>
        <v>3.18</v>
      </c>
      <c r="B78" s="17"/>
      <c r="C78" s="188"/>
      <c r="D78" s="190" t="s">
        <v>225</v>
      </c>
      <c r="E78" s="186" t="s">
        <v>226</v>
      </c>
      <c r="F78" s="196"/>
      <c r="G78" s="221"/>
      <c r="H78" s="175" t="s">
        <v>235</v>
      </c>
      <c r="I78" s="175">
        <f>I76</f>
        <v>4</v>
      </c>
      <c r="J78" s="191"/>
      <c r="K78" s="236"/>
    </row>
    <row r="79" spans="1:11" ht="12.75" customHeight="1" x14ac:dyDescent="0.2">
      <c r="A79" s="187"/>
      <c r="B79" s="17"/>
      <c r="C79" s="188"/>
      <c r="D79" s="328"/>
      <c r="E79" s="328"/>
      <c r="F79" s="328"/>
      <c r="G79" s="329"/>
      <c r="H79" s="175"/>
      <c r="I79" s="175"/>
      <c r="J79" s="179"/>
      <c r="K79" s="241"/>
    </row>
    <row r="80" spans="1:11" ht="12.75" customHeight="1" x14ac:dyDescent="0.2">
      <c r="A80" s="187"/>
      <c r="B80" s="175"/>
      <c r="C80" s="377" t="s">
        <v>288</v>
      </c>
      <c r="D80" s="189"/>
      <c r="E80" s="186"/>
      <c r="G80" s="178"/>
      <c r="H80" s="303"/>
      <c r="I80" s="302"/>
      <c r="J80" s="191"/>
      <c r="K80" s="236"/>
    </row>
    <row r="81" spans="1:11" ht="12.75" customHeight="1" x14ac:dyDescent="0.2">
      <c r="A81" s="187"/>
      <c r="B81" s="175"/>
      <c r="C81" s="196"/>
      <c r="D81" s="39"/>
      <c r="E81" s="186"/>
      <c r="G81" s="178"/>
      <c r="H81" s="303"/>
      <c r="I81" s="302"/>
      <c r="J81" s="191"/>
      <c r="K81" s="236"/>
    </row>
    <row r="82" spans="1:11" ht="12.75" customHeight="1" x14ac:dyDescent="0.2">
      <c r="A82" s="187" t="str">
        <f>IF(ISBLANK(H82),"",($E$8&amp;"."&amp;+(COUNTA(H$7:H82))))</f>
        <v>3.19</v>
      </c>
      <c r="B82" s="175"/>
      <c r="C82" s="39"/>
      <c r="D82" s="190" t="s">
        <v>222</v>
      </c>
      <c r="E82" s="186" t="s">
        <v>223</v>
      </c>
      <c r="G82" s="178"/>
      <c r="H82" s="317" t="s">
        <v>228</v>
      </c>
      <c r="I82" s="302">
        <v>12</v>
      </c>
      <c r="J82" s="191"/>
      <c r="K82" s="236"/>
    </row>
    <row r="83" spans="1:11" ht="12.75" customHeight="1" x14ac:dyDescent="0.2">
      <c r="A83" s="187" t="str">
        <f>IF(ISBLANK(H83),"",($E$8&amp;"."&amp;+(COUNTA(H$7:H83))))</f>
        <v/>
      </c>
      <c r="B83" s="175"/>
      <c r="C83" s="39"/>
      <c r="D83" s="39"/>
      <c r="E83" s="186"/>
      <c r="G83" s="178"/>
      <c r="H83" s="303"/>
      <c r="I83" s="302"/>
      <c r="J83" s="191"/>
      <c r="K83" s="236"/>
    </row>
    <row r="84" spans="1:11" ht="12.75" customHeight="1" x14ac:dyDescent="0.2">
      <c r="A84" s="187" t="str">
        <f>IF(ISBLANK(H84),"",($E$8&amp;"."&amp;+(COUNTA(H$7:H84))))</f>
        <v>3.20</v>
      </c>
      <c r="B84" s="175"/>
      <c r="C84" s="39"/>
      <c r="D84" s="190" t="s">
        <v>225</v>
      </c>
      <c r="E84" s="186" t="s">
        <v>226</v>
      </c>
      <c r="G84" s="178"/>
      <c r="H84" s="303" t="str">
        <f>H82</f>
        <v>ea</v>
      </c>
      <c r="I84" s="302">
        <f>I82</f>
        <v>12</v>
      </c>
      <c r="J84" s="191"/>
      <c r="K84" s="236"/>
    </row>
    <row r="85" spans="1:11" ht="12.75" customHeight="1" x14ac:dyDescent="0.2">
      <c r="A85" s="187"/>
      <c r="B85" s="175"/>
      <c r="C85" s="39"/>
      <c r="D85" s="190"/>
      <c r="E85" s="186"/>
      <c r="G85" s="178"/>
      <c r="H85" s="303"/>
      <c r="I85" s="302"/>
      <c r="J85" s="191"/>
      <c r="K85" s="236"/>
    </row>
    <row r="86" spans="1:11" ht="12.75" customHeight="1" x14ac:dyDescent="0.2">
      <c r="A86" s="187" t="str">
        <f>IF(ISBLANK(H86),"",($E$8&amp;"."&amp;+(COUNTA(H$7:H86))))</f>
        <v>3.21</v>
      </c>
      <c r="B86" s="17"/>
      <c r="C86" s="536" t="s">
        <v>243</v>
      </c>
      <c r="D86" s="539"/>
      <c r="E86" s="539"/>
      <c r="F86" s="539"/>
      <c r="G86" s="373"/>
      <c r="H86" s="175" t="s">
        <v>244</v>
      </c>
      <c r="I86" s="175">
        <v>300</v>
      </c>
      <c r="J86" s="179"/>
      <c r="K86" s="241"/>
    </row>
    <row r="87" spans="1:11" ht="12.75" customHeight="1" x14ac:dyDescent="0.2">
      <c r="A87" s="187"/>
      <c r="B87" s="17"/>
      <c r="C87" s="188"/>
      <c r="D87" s="190"/>
      <c r="E87" s="186"/>
      <c r="F87" s="196"/>
      <c r="G87" s="221"/>
      <c r="H87" s="175"/>
      <c r="I87" s="175"/>
      <c r="J87" s="179"/>
      <c r="K87" s="241"/>
    </row>
    <row r="88" spans="1:11" ht="12.75" customHeight="1" x14ac:dyDescent="0.2">
      <c r="A88" s="187" t="str">
        <f>IF(ISBLANK(H88),"",($E$8&amp;"."&amp;+(COUNTA(H$7:H88))))</f>
        <v>3.22</v>
      </c>
      <c r="B88" s="17"/>
      <c r="C88" s="536" t="s">
        <v>245</v>
      </c>
      <c r="D88" s="539"/>
      <c r="E88" s="539"/>
      <c r="F88" s="372"/>
      <c r="G88" s="373"/>
      <c r="H88" s="175" t="s">
        <v>244</v>
      </c>
      <c r="I88" s="175">
        <v>300</v>
      </c>
      <c r="J88" s="179"/>
      <c r="K88" s="241"/>
    </row>
    <row r="89" spans="1:11" ht="12.75" customHeight="1" x14ac:dyDescent="0.2">
      <c r="A89" s="187"/>
      <c r="B89" s="17"/>
      <c r="C89" s="188"/>
      <c r="D89" s="190"/>
      <c r="E89" s="186"/>
      <c r="F89" s="196"/>
      <c r="G89" s="221"/>
      <c r="H89" s="175"/>
      <c r="I89" s="175"/>
      <c r="J89" s="179"/>
      <c r="K89" s="241"/>
    </row>
    <row r="90" spans="1:11" ht="12.75" customHeight="1" x14ac:dyDescent="0.2">
      <c r="A90" s="187" t="str">
        <f>IF(ISBLANK(H90),"",($E$8&amp;"."&amp;+(COUNTA(H$7:H90))))</f>
        <v>3.23</v>
      </c>
      <c r="B90" s="17"/>
      <c r="C90" s="536" t="s">
        <v>246</v>
      </c>
      <c r="D90" s="539"/>
      <c r="E90" s="539"/>
      <c r="F90" s="539"/>
      <c r="G90" s="538"/>
      <c r="H90" s="175" t="s">
        <v>241</v>
      </c>
      <c r="I90" s="175">
        <v>1</v>
      </c>
      <c r="J90" s="179"/>
      <c r="K90" s="241"/>
    </row>
    <row r="91" spans="1:11" ht="12.75" customHeight="1" x14ac:dyDescent="0.2">
      <c r="A91" s="187"/>
      <c r="B91" s="17"/>
      <c r="C91" s="188"/>
      <c r="D91" s="190"/>
      <c r="E91" s="186"/>
      <c r="F91" s="196"/>
      <c r="G91" s="221"/>
      <c r="H91" s="175"/>
      <c r="I91" s="175"/>
      <c r="J91" s="179"/>
      <c r="K91" s="241"/>
    </row>
    <row r="92" spans="1:11" ht="12.75" customHeight="1" x14ac:dyDescent="0.2">
      <c r="A92" s="187"/>
      <c r="B92" s="17"/>
      <c r="C92" s="536"/>
      <c r="D92" s="537"/>
      <c r="E92" s="537"/>
      <c r="F92" s="537"/>
      <c r="G92" s="538"/>
      <c r="H92" s="175"/>
      <c r="I92" s="175"/>
      <c r="J92" s="179"/>
      <c r="K92" s="241"/>
    </row>
    <row r="93" spans="1:11" ht="12.75" customHeight="1" x14ac:dyDescent="0.2">
      <c r="A93" s="187"/>
      <c r="B93" s="17"/>
      <c r="C93" s="186"/>
      <c r="D93" s="190"/>
      <c r="E93" s="186"/>
      <c r="F93" s="186"/>
      <c r="G93" s="178"/>
      <c r="H93" s="175"/>
      <c r="I93" s="175"/>
      <c r="J93" s="179"/>
      <c r="K93" s="241"/>
    </row>
    <row r="94" spans="1:11" ht="12.75" customHeight="1" x14ac:dyDescent="0.2">
      <c r="A94" s="187"/>
      <c r="B94" s="17"/>
      <c r="C94" s="186"/>
      <c r="D94" s="190"/>
      <c r="E94" s="186"/>
      <c r="F94" s="186"/>
      <c r="G94" s="178"/>
      <c r="H94" s="175"/>
      <c r="I94" s="175"/>
      <c r="J94" s="179"/>
      <c r="K94" s="241"/>
    </row>
    <row r="95" spans="1:11" ht="12.75" customHeight="1" x14ac:dyDescent="0.2">
      <c r="A95" s="187"/>
      <c r="B95" s="17"/>
      <c r="C95" s="186"/>
      <c r="D95" s="190"/>
      <c r="E95" s="186"/>
      <c r="F95" s="186"/>
      <c r="G95" s="178"/>
      <c r="H95" s="175"/>
      <c r="I95" s="175"/>
      <c r="J95" s="179"/>
      <c r="K95" s="241"/>
    </row>
    <row r="96" spans="1:11" ht="12.75" customHeight="1" x14ac:dyDescent="0.2">
      <c r="A96" s="187"/>
      <c r="B96" s="17"/>
      <c r="C96" s="186"/>
      <c r="D96" s="190"/>
      <c r="E96" s="186"/>
      <c r="F96" s="186"/>
      <c r="G96" s="178"/>
      <c r="H96" s="175"/>
      <c r="I96" s="175"/>
      <c r="J96" s="179"/>
      <c r="K96" s="241"/>
    </row>
    <row r="97" spans="1:11" ht="12.75" customHeight="1" x14ac:dyDescent="0.2">
      <c r="A97" s="187"/>
      <c r="B97" s="17"/>
      <c r="C97" s="186"/>
      <c r="D97" s="190"/>
      <c r="E97" s="186"/>
      <c r="F97" s="186"/>
      <c r="G97" s="178"/>
      <c r="H97" s="175"/>
      <c r="I97" s="175"/>
      <c r="J97" s="179"/>
      <c r="K97" s="241"/>
    </row>
    <row r="98" spans="1:11" ht="12.75" customHeight="1" x14ac:dyDescent="0.2">
      <c r="A98" s="187"/>
      <c r="B98" s="17"/>
      <c r="C98" s="186"/>
      <c r="D98" s="190"/>
      <c r="E98" s="186"/>
      <c r="F98" s="186"/>
      <c r="G98" s="178"/>
      <c r="H98" s="175"/>
      <c r="I98" s="175"/>
      <c r="J98" s="179"/>
      <c r="K98" s="241"/>
    </row>
    <row r="99" spans="1:11" ht="12.75" customHeight="1" x14ac:dyDescent="0.2">
      <c r="A99" s="187"/>
      <c r="B99" s="17"/>
      <c r="C99" s="186"/>
      <c r="D99" s="190"/>
      <c r="E99" s="186"/>
      <c r="F99" s="186"/>
      <c r="G99" s="178"/>
      <c r="H99" s="175"/>
      <c r="I99" s="175"/>
      <c r="J99" s="179"/>
      <c r="K99" s="241"/>
    </row>
    <row r="100" spans="1:11" ht="12.75" customHeight="1" x14ac:dyDescent="0.2">
      <c r="A100" s="187"/>
      <c r="B100" s="17"/>
      <c r="C100" s="186"/>
      <c r="D100" s="190"/>
      <c r="E100" s="186"/>
      <c r="F100" s="186"/>
      <c r="G100" s="178"/>
      <c r="H100" s="175"/>
      <c r="I100" s="175"/>
      <c r="J100" s="179"/>
      <c r="K100" s="241"/>
    </row>
    <row r="101" spans="1:11" ht="12.75" customHeight="1" x14ac:dyDescent="0.2">
      <c r="A101" s="187"/>
      <c r="B101" s="17"/>
      <c r="C101" s="186"/>
      <c r="D101" s="190"/>
      <c r="E101" s="186"/>
      <c r="F101" s="186"/>
      <c r="G101" s="178"/>
      <c r="H101" s="175"/>
      <c r="I101" s="175"/>
      <c r="J101" s="179"/>
      <c r="K101" s="241"/>
    </row>
    <row r="102" spans="1:11" ht="12.75" customHeight="1" x14ac:dyDescent="0.2">
      <c r="A102" s="187"/>
      <c r="B102" s="17"/>
      <c r="C102" s="186"/>
      <c r="D102" s="190"/>
      <c r="E102" s="186"/>
      <c r="F102" s="186"/>
      <c r="G102" s="178"/>
      <c r="H102" s="175"/>
      <c r="I102" s="175"/>
      <c r="J102" s="179"/>
      <c r="K102" s="241"/>
    </row>
    <row r="103" spans="1:11" ht="12.75" customHeight="1" x14ac:dyDescent="0.2">
      <c r="A103" s="187"/>
      <c r="B103" s="17"/>
      <c r="C103" s="186"/>
      <c r="D103" s="190"/>
      <c r="E103" s="186"/>
      <c r="F103" s="186"/>
      <c r="G103" s="178"/>
      <c r="H103" s="175"/>
      <c r="I103" s="175"/>
      <c r="J103" s="179"/>
      <c r="K103" s="241"/>
    </row>
    <row r="104" spans="1:11" ht="12.75" customHeight="1" x14ac:dyDescent="0.2">
      <c r="A104" s="187"/>
      <c r="B104" s="17"/>
      <c r="C104" s="186"/>
      <c r="D104" s="190"/>
      <c r="E104" s="186"/>
      <c r="F104" s="186"/>
      <c r="G104" s="178"/>
      <c r="H104" s="175"/>
      <c r="I104" s="175"/>
      <c r="J104" s="179"/>
      <c r="K104" s="241"/>
    </row>
    <row r="105" spans="1:11" ht="12.75" customHeight="1" x14ac:dyDescent="0.2">
      <c r="A105" s="187"/>
      <c r="B105" s="17"/>
      <c r="C105" s="186"/>
      <c r="D105" s="190"/>
      <c r="E105" s="186"/>
      <c r="F105" s="186"/>
      <c r="G105" s="178"/>
      <c r="H105" s="175"/>
      <c r="I105" s="175"/>
      <c r="J105" s="179"/>
      <c r="K105" s="241"/>
    </row>
    <row r="106" spans="1:11" ht="12.75" customHeight="1" x14ac:dyDescent="0.2">
      <c r="A106" s="187"/>
      <c r="B106" s="17"/>
      <c r="C106" s="186"/>
      <c r="D106" s="190"/>
      <c r="E106" s="186"/>
      <c r="F106" s="186"/>
      <c r="G106" s="178"/>
      <c r="H106" s="175"/>
      <c r="I106" s="175"/>
      <c r="J106" s="179"/>
      <c r="K106" s="241"/>
    </row>
    <row r="107" spans="1:11" ht="12.75" customHeight="1" x14ac:dyDescent="0.2">
      <c r="A107" s="187"/>
      <c r="B107" s="17"/>
      <c r="C107" s="186"/>
      <c r="D107" s="190"/>
      <c r="E107" s="186"/>
      <c r="F107" s="186"/>
      <c r="G107" s="178"/>
      <c r="H107" s="175"/>
      <c r="I107" s="175"/>
      <c r="J107" s="179"/>
      <c r="K107" s="241"/>
    </row>
    <row r="108" spans="1:11" ht="12.75" customHeight="1" x14ac:dyDescent="0.2">
      <c r="A108" s="187"/>
      <c r="B108" s="17"/>
      <c r="C108" s="186"/>
      <c r="D108" s="190"/>
      <c r="E108" s="186"/>
      <c r="F108" s="186"/>
      <c r="G108" s="178"/>
      <c r="H108" s="175"/>
      <c r="I108" s="175"/>
      <c r="J108" s="179"/>
      <c r="K108" s="241"/>
    </row>
    <row r="109" spans="1:11" ht="12.75" customHeight="1" x14ac:dyDescent="0.2">
      <c r="A109" s="187"/>
      <c r="B109" s="175"/>
      <c r="C109" s="176"/>
      <c r="G109" s="178"/>
      <c r="H109" s="175"/>
      <c r="I109" s="175"/>
      <c r="J109" s="179"/>
      <c r="K109" s="241"/>
    </row>
    <row r="110" spans="1:11" ht="12.75" customHeight="1" x14ac:dyDescent="0.2">
      <c r="A110" s="187"/>
      <c r="B110" s="175"/>
      <c r="C110" s="180" t="str">
        <f>C8</f>
        <v>BILL NO</v>
      </c>
      <c r="D110" s="206"/>
      <c r="E110" s="182">
        <f>$E$8</f>
        <v>3</v>
      </c>
      <c r="G110" s="66"/>
      <c r="H110" s="175"/>
      <c r="I110" s="175"/>
      <c r="J110" s="179"/>
      <c r="K110" s="241"/>
    </row>
    <row r="111" spans="1:11" ht="12.75" customHeight="1" x14ac:dyDescent="0.2">
      <c r="A111" s="187"/>
      <c r="B111" s="175"/>
      <c r="C111" s="183" t="s">
        <v>10</v>
      </c>
      <c r="D111" s="206"/>
      <c r="E111" s="206"/>
      <c r="F111" s="206"/>
      <c r="G111" s="66"/>
      <c r="H111" s="175"/>
      <c r="I111" s="175"/>
      <c r="J111" s="179"/>
      <c r="K111" s="241"/>
    </row>
    <row r="112" spans="1:11" ht="12.75" customHeight="1" x14ac:dyDescent="0.2">
      <c r="A112" s="187"/>
      <c r="B112" s="175"/>
      <c r="C112" s="67"/>
      <c r="D112" s="207"/>
      <c r="E112" s="207"/>
      <c r="F112" s="207"/>
      <c r="G112" s="68"/>
      <c r="H112" s="175"/>
      <c r="I112" s="175"/>
      <c r="J112" s="179"/>
      <c r="K112" s="241"/>
    </row>
    <row r="113" spans="1:11" s="203" customFormat="1" ht="12.75" customHeight="1" x14ac:dyDescent="0.2">
      <c r="A113" s="198"/>
      <c r="B113" s="199"/>
      <c r="C113" s="208" t="s">
        <v>247</v>
      </c>
      <c r="D113" s="200"/>
      <c r="E113" s="200"/>
      <c r="F113" s="200"/>
      <c r="G113" s="200"/>
      <c r="H113" s="199"/>
      <c r="I113" s="209"/>
      <c r="J113" s="210" t="s">
        <v>155</v>
      </c>
      <c r="K113" s="242">
        <f>SUM(K59:K112)</f>
        <v>0</v>
      </c>
    </row>
  </sheetData>
  <mergeCells count="19">
    <mergeCell ref="C92:G92"/>
    <mergeCell ref="C90:G90"/>
    <mergeCell ref="A5:A6"/>
    <mergeCell ref="C5:G6"/>
    <mergeCell ref="C46:G46"/>
    <mergeCell ref="C45:G45"/>
    <mergeCell ref="C47:G47"/>
    <mergeCell ref="C74:G74"/>
    <mergeCell ref="C56:G56"/>
    <mergeCell ref="C58:G58"/>
    <mergeCell ref="C66:G66"/>
    <mergeCell ref="C88:E88"/>
    <mergeCell ref="C86:F86"/>
    <mergeCell ref="C72:G72"/>
    <mergeCell ref="H5:H6"/>
    <mergeCell ref="I5:I6"/>
    <mergeCell ref="A1:K4"/>
    <mergeCell ref="C13:G13"/>
    <mergeCell ref="C29:G29"/>
  </mergeCells>
  <pageMargins left="0.70866141732283472" right="0.70866141732283472" top="0.74803149606299213" bottom="0.74803149606299213" header="0.31496062992125984" footer="0.31496062992125984"/>
  <pageSetup paperSize="9" scale="89" orientation="portrait" r:id="rId1"/>
  <headerFooter>
    <oddFooter>&amp;C&amp;G&amp;P&amp;R&amp;8&amp;Y&amp;D</oddFooter>
  </headerFooter>
  <colBreaks count="1" manualBreakCount="1">
    <brk id="1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81"/>
  <sheetViews>
    <sheetView view="pageBreakPreview" topLeftCell="A212" zoomScale="115" zoomScaleNormal="100" zoomScaleSheetLayoutView="115" workbookViewId="0">
      <selection sqref="A1:K4"/>
    </sheetView>
  </sheetViews>
  <sheetFormatPr defaultColWidth="9.140625" defaultRowHeight="12.75" customHeight="1" x14ac:dyDescent="0.2"/>
  <cols>
    <col min="1" max="1" width="6.7109375" style="211" customWidth="1"/>
    <col min="2" max="2" width="9.7109375" style="1" customWidth="1"/>
    <col min="3" max="6" width="3.7109375" style="168" customWidth="1"/>
    <col min="7" max="7" width="52.7109375" style="168" customWidth="1"/>
    <col min="8" max="9" width="6.7109375" style="308" customWidth="1"/>
    <col min="10" max="10" width="9.7109375" style="215" customWidth="1"/>
    <col min="11" max="11" width="12.7109375" style="238" customWidth="1"/>
    <col min="12" max="16384" width="9.140625" style="168"/>
  </cols>
  <sheetData>
    <row r="1" spans="1:11" ht="12.75" customHeight="1" x14ac:dyDescent="0.2">
      <c r="A1" s="474" t="s">
        <v>248</v>
      </c>
      <c r="B1" s="475"/>
      <c r="C1" s="475"/>
      <c r="D1" s="475"/>
      <c r="E1" s="475"/>
      <c r="F1" s="475"/>
      <c r="G1" s="475"/>
      <c r="H1" s="475"/>
      <c r="I1" s="475"/>
      <c r="J1" s="475"/>
      <c r="K1" s="476"/>
    </row>
    <row r="2" spans="1:11" ht="12.75" customHeight="1" x14ac:dyDescent="0.2">
      <c r="A2" s="477"/>
      <c r="B2" s="478"/>
      <c r="C2" s="478"/>
      <c r="D2" s="478"/>
      <c r="E2" s="478"/>
      <c r="F2" s="478"/>
      <c r="G2" s="478"/>
      <c r="H2" s="478"/>
      <c r="I2" s="478"/>
      <c r="J2" s="478"/>
      <c r="K2" s="479"/>
    </row>
    <row r="3" spans="1:11" ht="12.75" customHeight="1" x14ac:dyDescent="0.2">
      <c r="A3" s="477"/>
      <c r="B3" s="478"/>
      <c r="C3" s="478"/>
      <c r="D3" s="478"/>
      <c r="E3" s="478"/>
      <c r="F3" s="478"/>
      <c r="G3" s="478"/>
      <c r="H3" s="478"/>
      <c r="I3" s="478"/>
      <c r="J3" s="478"/>
      <c r="K3" s="479"/>
    </row>
    <row r="4" spans="1:11" ht="12.75" customHeight="1" x14ac:dyDescent="0.2">
      <c r="A4" s="480"/>
      <c r="B4" s="481"/>
      <c r="C4" s="481"/>
      <c r="D4" s="481"/>
      <c r="E4" s="481"/>
      <c r="F4" s="481"/>
      <c r="G4" s="481"/>
      <c r="H4" s="481"/>
      <c r="I4" s="481"/>
      <c r="J4" s="481"/>
      <c r="K4" s="482"/>
    </row>
    <row r="5" spans="1:11" s="171" customFormat="1" ht="12.75" customHeight="1" x14ac:dyDescent="0.2">
      <c r="A5" s="528" t="s">
        <v>39</v>
      </c>
      <c r="B5" s="169" t="s">
        <v>40</v>
      </c>
      <c r="C5" s="540" t="s">
        <v>6</v>
      </c>
      <c r="D5" s="541"/>
      <c r="E5" s="541"/>
      <c r="F5" s="541"/>
      <c r="G5" s="542"/>
      <c r="H5" s="528" t="s">
        <v>41</v>
      </c>
      <c r="I5" s="528" t="s">
        <v>42</v>
      </c>
      <c r="J5" s="216" t="s">
        <v>215</v>
      </c>
      <c r="K5" s="234" t="s">
        <v>216</v>
      </c>
    </row>
    <row r="6" spans="1:11" s="171" customFormat="1" ht="12.75" customHeight="1" x14ac:dyDescent="0.2">
      <c r="A6" s="529"/>
      <c r="B6" s="172" t="s">
        <v>47</v>
      </c>
      <c r="C6" s="543"/>
      <c r="D6" s="544"/>
      <c r="E6" s="544"/>
      <c r="F6" s="544"/>
      <c r="G6" s="545"/>
      <c r="H6" s="529"/>
      <c r="I6" s="529"/>
      <c r="J6" s="217" t="s">
        <v>217</v>
      </c>
      <c r="K6" s="235" t="s">
        <v>217</v>
      </c>
    </row>
    <row r="7" spans="1:11" ht="12.75" customHeight="1" x14ac:dyDescent="0.2">
      <c r="A7" s="218"/>
      <c r="B7" s="219"/>
      <c r="C7" s="176"/>
      <c r="D7" s="177"/>
      <c r="E7" s="177"/>
      <c r="F7" s="177"/>
      <c r="G7" s="178"/>
      <c r="H7" s="302"/>
      <c r="I7" s="302"/>
      <c r="J7" s="191"/>
      <c r="K7" s="236"/>
    </row>
    <row r="8" spans="1:11" ht="12.75" customHeight="1" x14ac:dyDescent="0.2">
      <c r="A8" s="61"/>
      <c r="B8" s="219"/>
      <c r="C8" s="180" t="s">
        <v>218</v>
      </c>
      <c r="D8" s="181"/>
      <c r="E8" s="182">
        <v>4.0999999999999996</v>
      </c>
      <c r="G8" s="178"/>
      <c r="H8" s="302"/>
      <c r="I8" s="302"/>
      <c r="J8" s="191"/>
      <c r="K8" s="236"/>
    </row>
    <row r="9" spans="1:11" ht="12.75" customHeight="1" x14ac:dyDescent="0.2">
      <c r="A9" s="17"/>
      <c r="B9" s="219"/>
      <c r="C9" s="183" t="s">
        <v>11</v>
      </c>
      <c r="D9" s="181"/>
      <c r="E9" s="181"/>
      <c r="G9" s="178"/>
      <c r="H9" s="302"/>
      <c r="I9" s="302"/>
      <c r="J9" s="191"/>
      <c r="K9" s="236"/>
    </row>
    <row r="10" spans="1:11" ht="12.75" customHeight="1" x14ac:dyDescent="0.2">
      <c r="A10" s="17"/>
      <c r="B10" s="219"/>
      <c r="C10" s="220"/>
      <c r="D10" s="189"/>
      <c r="E10" s="189"/>
      <c r="G10" s="178"/>
      <c r="H10" s="302"/>
      <c r="I10" s="302"/>
      <c r="J10" s="191"/>
      <c r="K10" s="236"/>
    </row>
    <row r="11" spans="1:11" ht="12.75" customHeight="1" x14ac:dyDescent="0.2">
      <c r="A11" s="187" t="str">
        <f>IF(ISBLANK(H11),"",($E$8&amp;"."&amp;+(COUNTA(H$7:H11))))</f>
        <v/>
      </c>
      <c r="B11" s="219"/>
      <c r="C11" s="183" t="s">
        <v>249</v>
      </c>
      <c r="D11" s="181"/>
      <c r="E11" s="181"/>
      <c r="G11" s="178"/>
      <c r="H11" s="302"/>
      <c r="I11" s="302"/>
      <c r="J11" s="191"/>
      <c r="K11" s="236"/>
    </row>
    <row r="12" spans="1:11" ht="12.75" customHeight="1" x14ac:dyDescent="0.2">
      <c r="A12" s="187" t="str">
        <f>IF(ISBLANK(H12),"",($E$8&amp;"."&amp;+(COUNTA(H$7:H12))))</f>
        <v/>
      </c>
      <c r="B12" s="219"/>
      <c r="C12" s="185"/>
      <c r="D12" s="186"/>
      <c r="E12" s="186"/>
      <c r="G12" s="178"/>
      <c r="H12" s="302"/>
      <c r="I12" s="302"/>
      <c r="J12" s="191"/>
      <c r="K12" s="236"/>
    </row>
    <row r="13" spans="1:11" ht="48" customHeight="1" x14ac:dyDescent="0.2">
      <c r="A13" s="187" t="str">
        <f>IF(ISBLANK(H13),"",($E$8&amp;"."&amp;+(COUNTA(H$7:H13))))</f>
        <v>4.1.1</v>
      </c>
      <c r="B13" s="219"/>
      <c r="C13" s="188" t="s">
        <v>250</v>
      </c>
      <c r="D13" s="555" t="s">
        <v>251</v>
      </c>
      <c r="E13" s="555"/>
      <c r="F13" s="555"/>
      <c r="G13" s="556"/>
      <c r="H13" s="302" t="s">
        <v>211</v>
      </c>
      <c r="I13" s="302">
        <v>1</v>
      </c>
      <c r="J13" s="191"/>
      <c r="K13" s="236"/>
    </row>
    <row r="14" spans="1:11" ht="12.75" customHeight="1" x14ac:dyDescent="0.2">
      <c r="A14" s="187"/>
      <c r="B14" s="219"/>
      <c r="C14" s="188"/>
      <c r="D14" s="189"/>
      <c r="E14" s="186"/>
      <c r="G14" s="178"/>
      <c r="H14" s="302"/>
      <c r="I14" s="302"/>
      <c r="J14" s="191"/>
      <c r="K14" s="236"/>
    </row>
    <row r="15" spans="1:11" ht="12.75" customHeight="1" x14ac:dyDescent="0.2">
      <c r="A15" s="187"/>
      <c r="B15" s="219"/>
      <c r="C15" s="183" t="s">
        <v>252</v>
      </c>
      <c r="D15" s="189"/>
      <c r="E15" s="186"/>
      <c r="G15" s="178"/>
      <c r="H15" s="302"/>
      <c r="I15" s="302"/>
      <c r="J15" s="191"/>
      <c r="K15" s="236"/>
    </row>
    <row r="16" spans="1:11" ht="12.75" customHeight="1" x14ac:dyDescent="0.2">
      <c r="A16" s="187" t="str">
        <f>IF(ISBLANK(H16),"",($E$8&amp;"."&amp;+(COUNTA(H$7:H16))))</f>
        <v/>
      </c>
      <c r="B16" s="219"/>
      <c r="C16" s="299" t="s">
        <v>253</v>
      </c>
      <c r="D16" s="39"/>
      <c r="E16" s="186"/>
      <c r="G16" s="178"/>
      <c r="H16" s="302"/>
      <c r="I16" s="302"/>
      <c r="J16" s="191"/>
      <c r="K16" s="236"/>
    </row>
    <row r="17" spans="1:11" ht="12.75" customHeight="1" x14ac:dyDescent="0.2">
      <c r="A17" s="187"/>
      <c r="B17" s="219"/>
      <c r="C17" s="188"/>
      <c r="D17" s="190"/>
      <c r="E17" s="186"/>
      <c r="G17" s="178"/>
      <c r="H17" s="303"/>
      <c r="I17" s="302"/>
      <c r="J17" s="191"/>
      <c r="K17" s="236"/>
    </row>
    <row r="18" spans="1:11" ht="108.75" customHeight="1" x14ac:dyDescent="0.2">
      <c r="A18" s="187"/>
      <c r="B18" s="219"/>
      <c r="C18" s="557" t="s">
        <v>254</v>
      </c>
      <c r="D18" s="558"/>
      <c r="E18" s="558"/>
      <c r="F18" s="558"/>
      <c r="G18" s="559"/>
      <c r="H18" s="300"/>
      <c r="I18" s="301"/>
      <c r="J18" s="191"/>
      <c r="K18" s="236"/>
    </row>
    <row r="19" spans="1:11" ht="12.75" customHeight="1" x14ac:dyDescent="0.2">
      <c r="A19" s="187"/>
      <c r="B19" s="219"/>
      <c r="C19" s="188"/>
      <c r="D19" s="190"/>
      <c r="E19" s="186"/>
      <c r="G19" s="178"/>
      <c r="H19" s="303"/>
      <c r="I19" s="302"/>
      <c r="J19" s="191"/>
      <c r="K19" s="236"/>
    </row>
    <row r="20" spans="1:11" ht="12.75" customHeight="1" x14ac:dyDescent="0.2">
      <c r="A20" s="187" t="str">
        <f>IF(ISBLANK(H20),"",($E$8&amp;"."&amp;+(COUNTA(H$7:H20))))</f>
        <v>4.1.2</v>
      </c>
      <c r="B20" s="219"/>
      <c r="C20" s="188"/>
      <c r="D20" s="190" t="s">
        <v>222</v>
      </c>
      <c r="E20" s="186" t="s">
        <v>223</v>
      </c>
      <c r="G20" s="178"/>
      <c r="H20" s="300" t="s">
        <v>255</v>
      </c>
      <c r="I20" s="302">
        <v>25</v>
      </c>
      <c r="J20" s="191"/>
      <c r="K20" s="236"/>
    </row>
    <row r="21" spans="1:11" ht="12.75" customHeight="1" x14ac:dyDescent="0.2">
      <c r="A21" s="187" t="str">
        <f>IF(ISBLANK(H21),"",($E$8&amp;"."&amp;+(COUNTA(H$7:H21))))</f>
        <v/>
      </c>
      <c r="B21" s="219"/>
      <c r="C21" s="188"/>
      <c r="D21" s="39"/>
      <c r="E21" s="186"/>
      <c r="G21" s="178"/>
      <c r="H21" s="303"/>
      <c r="I21" s="302"/>
      <c r="J21" s="191"/>
      <c r="K21" s="236"/>
    </row>
    <row r="22" spans="1:11" ht="12.75" customHeight="1" x14ac:dyDescent="0.2">
      <c r="A22" s="187" t="str">
        <f>IF(ISBLANK(H22),"",($E$8&amp;"."&amp;+(COUNTA(H$7:H22))))</f>
        <v>4.1.3</v>
      </c>
      <c r="B22" s="219"/>
      <c r="C22" s="188"/>
      <c r="D22" s="190" t="s">
        <v>225</v>
      </c>
      <c r="E22" s="186" t="s">
        <v>226</v>
      </c>
      <c r="G22" s="178"/>
      <c r="H22" s="300" t="s">
        <v>255</v>
      </c>
      <c r="I22" s="302">
        <f>I20</f>
        <v>25</v>
      </c>
      <c r="J22" s="191"/>
      <c r="K22" s="236"/>
    </row>
    <row r="23" spans="1:11" ht="12.75" customHeight="1" x14ac:dyDescent="0.2">
      <c r="A23" s="187"/>
      <c r="C23" s="188"/>
      <c r="D23" s="190"/>
      <c r="E23" s="186"/>
      <c r="G23" s="178"/>
      <c r="H23" s="300"/>
      <c r="I23" s="302"/>
      <c r="J23" s="191"/>
      <c r="K23" s="236"/>
    </row>
    <row r="24" spans="1:11" ht="12.75" customHeight="1" x14ac:dyDescent="0.2">
      <c r="A24" s="187"/>
      <c r="C24" s="311" t="s">
        <v>256</v>
      </c>
      <c r="D24" s="39"/>
      <c r="E24" s="186"/>
      <c r="G24" s="178"/>
      <c r="H24" s="303"/>
      <c r="I24" s="302"/>
      <c r="J24" s="191"/>
      <c r="K24" s="236"/>
    </row>
    <row r="25" spans="1:11" ht="12.75" customHeight="1" x14ac:dyDescent="0.2">
      <c r="A25" s="187"/>
      <c r="C25" s="297"/>
      <c r="D25" s="39"/>
      <c r="E25" s="186"/>
      <c r="G25" s="178"/>
      <c r="H25" s="303"/>
      <c r="I25" s="302"/>
      <c r="J25" s="191"/>
      <c r="K25" s="236"/>
    </row>
    <row r="26" spans="1:11" ht="12.75" customHeight="1" x14ac:dyDescent="0.2">
      <c r="A26" s="187" t="str">
        <f>IF(ISBLANK(H26),"",($E$8&amp;"."&amp;+(COUNTA(H$7:H26))))</f>
        <v>4.1.4</v>
      </c>
      <c r="C26" s="188"/>
      <c r="D26" s="190" t="s">
        <v>222</v>
      </c>
      <c r="E26" s="186" t="s">
        <v>223</v>
      </c>
      <c r="G26" s="178"/>
      <c r="H26" s="300" t="s">
        <v>228</v>
      </c>
      <c r="I26" s="302" t="s">
        <v>257</v>
      </c>
      <c r="J26" s="191"/>
      <c r="K26" s="236"/>
    </row>
    <row r="27" spans="1:11" ht="12.75" customHeight="1" x14ac:dyDescent="0.2">
      <c r="A27" s="187" t="str">
        <f>IF(ISBLANK(H27),"",($E$8&amp;"."&amp;+(COUNTA(H$7:H27))))</f>
        <v/>
      </c>
      <c r="B27" s="219"/>
      <c r="C27" s="188"/>
      <c r="D27" s="39"/>
      <c r="E27" s="186"/>
      <c r="G27" s="178"/>
      <c r="H27" s="303"/>
      <c r="I27" s="302"/>
      <c r="J27" s="191"/>
      <c r="K27" s="236"/>
    </row>
    <row r="28" spans="1:11" ht="12.75" customHeight="1" x14ac:dyDescent="0.2">
      <c r="A28" s="187" t="str">
        <f>IF(ISBLANK(H28),"",($E$8&amp;"."&amp;+(COUNTA(H$7:H28))))</f>
        <v>4.1.5</v>
      </c>
      <c r="B28" s="219"/>
      <c r="C28" s="188"/>
      <c r="D28" s="190" t="s">
        <v>225</v>
      </c>
      <c r="E28" s="186" t="s">
        <v>226</v>
      </c>
      <c r="G28" s="178"/>
      <c r="H28" s="300" t="str">
        <f>H26</f>
        <v>ea</v>
      </c>
      <c r="I28" s="302">
        <v>1</v>
      </c>
      <c r="J28" s="191"/>
      <c r="K28" s="236"/>
    </row>
    <row r="29" spans="1:11" ht="12.75" customHeight="1" x14ac:dyDescent="0.2">
      <c r="A29" s="187"/>
      <c r="B29" s="219"/>
      <c r="C29" s="188"/>
      <c r="D29" s="189"/>
      <c r="E29" s="186"/>
      <c r="F29" s="184"/>
      <c r="G29" s="184"/>
      <c r="H29" s="302"/>
      <c r="I29" s="302"/>
      <c r="J29" s="191"/>
      <c r="K29" s="236"/>
    </row>
    <row r="30" spans="1:11" ht="12.75" customHeight="1" x14ac:dyDescent="0.2">
      <c r="A30" s="187"/>
      <c r="B30" s="219"/>
      <c r="C30" s="313" t="s">
        <v>258</v>
      </c>
      <c r="D30" s="39"/>
      <c r="E30" s="186"/>
      <c r="F30" s="196"/>
      <c r="G30" s="196"/>
      <c r="H30" s="302"/>
      <c r="I30" s="302"/>
      <c r="J30" s="191"/>
      <c r="K30" s="236"/>
    </row>
    <row r="31" spans="1:11" ht="12.75" customHeight="1" x14ac:dyDescent="0.2">
      <c r="A31" s="187"/>
      <c r="B31" s="219"/>
      <c r="C31" s="297"/>
      <c r="D31" s="39"/>
      <c r="E31" s="186"/>
      <c r="F31" s="196"/>
      <c r="G31" s="196"/>
      <c r="H31" s="302"/>
      <c r="I31" s="302"/>
      <c r="J31" s="191"/>
      <c r="K31" s="236"/>
    </row>
    <row r="32" spans="1:11" ht="12.75" customHeight="1" x14ac:dyDescent="0.2">
      <c r="A32" s="187" t="str">
        <f>IF(ISBLANK(H32),"",($E$8&amp;"."&amp;+(COUNTA(H$7:H32))))</f>
        <v>4.1.6</v>
      </c>
      <c r="C32" s="188"/>
      <c r="D32" s="190" t="s">
        <v>222</v>
      </c>
      <c r="E32" s="186" t="s">
        <v>223</v>
      </c>
      <c r="G32" s="178"/>
      <c r="H32" s="300" t="s">
        <v>224</v>
      </c>
      <c r="I32" s="302">
        <v>10</v>
      </c>
      <c r="J32" s="191"/>
      <c r="K32" s="236"/>
    </row>
    <row r="33" spans="1:15" ht="12.75" customHeight="1" x14ac:dyDescent="0.2">
      <c r="A33" s="187" t="str">
        <f>IF(ISBLANK(H33),"",($E$8&amp;"."&amp;+(COUNTA(H$7:H33))))</f>
        <v/>
      </c>
      <c r="B33" s="219"/>
      <c r="C33" s="188"/>
      <c r="D33" s="39"/>
      <c r="E33" s="186"/>
      <c r="G33" s="178"/>
      <c r="H33" s="303"/>
      <c r="I33" s="302"/>
      <c r="J33" s="191"/>
      <c r="K33" s="236"/>
    </row>
    <row r="34" spans="1:15" ht="12.75" customHeight="1" x14ac:dyDescent="0.2">
      <c r="A34" s="187" t="str">
        <f>IF(ISBLANK(H34),"",($E$8&amp;"."&amp;+(COUNTA(H$7:H34))))</f>
        <v>4.1.7</v>
      </c>
      <c r="B34" s="219"/>
      <c r="C34" s="188"/>
      <c r="D34" s="190" t="s">
        <v>225</v>
      </c>
      <c r="E34" s="186" t="s">
        <v>226</v>
      </c>
      <c r="G34" s="178"/>
      <c r="H34" s="300" t="str">
        <f>H32</f>
        <v>m</v>
      </c>
      <c r="I34" s="302">
        <f>I32</f>
        <v>10</v>
      </c>
      <c r="J34" s="191"/>
      <c r="K34" s="236">
        <f>I34*J34</f>
        <v>0</v>
      </c>
      <c r="O34" s="168" t="s">
        <v>259</v>
      </c>
    </row>
    <row r="35" spans="1:15" ht="12.75" customHeight="1" x14ac:dyDescent="0.2">
      <c r="A35" s="187"/>
      <c r="B35" s="219"/>
      <c r="C35" s="197"/>
      <c r="D35" s="190"/>
      <c r="E35" s="186"/>
      <c r="F35" s="196"/>
      <c r="G35" s="196"/>
      <c r="H35" s="302"/>
      <c r="I35" s="302"/>
      <c r="J35" s="191"/>
      <c r="K35" s="236"/>
    </row>
    <row r="36" spans="1:15" ht="12.75" customHeight="1" x14ac:dyDescent="0.2">
      <c r="A36" s="187"/>
      <c r="B36" s="219"/>
      <c r="C36" s="311" t="s">
        <v>260</v>
      </c>
      <c r="D36" s="39"/>
      <c r="E36" s="186"/>
      <c r="F36" s="196"/>
      <c r="G36" s="196"/>
      <c r="H36" s="302"/>
      <c r="I36" s="302"/>
      <c r="J36" s="191"/>
      <c r="K36" s="236"/>
    </row>
    <row r="37" spans="1:15" ht="12.75" customHeight="1" x14ac:dyDescent="0.2">
      <c r="A37" s="187"/>
      <c r="B37" s="219"/>
      <c r="C37" s="297"/>
      <c r="D37" s="39"/>
      <c r="E37" s="186"/>
      <c r="F37" s="196"/>
      <c r="G37" s="196"/>
      <c r="H37" s="302"/>
      <c r="I37" s="302"/>
      <c r="J37" s="191"/>
      <c r="K37" s="236"/>
    </row>
    <row r="38" spans="1:15" ht="12.75" customHeight="1" x14ac:dyDescent="0.2">
      <c r="A38" s="187" t="str">
        <f>IF(ISBLANK(H38),"",($E$8&amp;"."&amp;+(COUNTA(H$7:H38))))</f>
        <v>4.1.8</v>
      </c>
      <c r="C38" s="188"/>
      <c r="D38" s="190" t="s">
        <v>222</v>
      </c>
      <c r="E38" s="186" t="s">
        <v>223</v>
      </c>
      <c r="G38" s="178"/>
      <c r="H38" s="300" t="s">
        <v>224</v>
      </c>
      <c r="I38" s="302">
        <v>10</v>
      </c>
      <c r="J38" s="191"/>
      <c r="K38" s="236"/>
    </row>
    <row r="39" spans="1:15" ht="12.75" customHeight="1" x14ac:dyDescent="0.2">
      <c r="A39" s="187" t="str">
        <f>IF(ISBLANK(H39),"",($E$8&amp;"."&amp;+(COUNTA(H$7:H39))))</f>
        <v/>
      </c>
      <c r="B39" s="219"/>
      <c r="C39" s="188"/>
      <c r="D39" s="39"/>
      <c r="E39" s="186"/>
      <c r="G39" s="178"/>
      <c r="H39" s="303"/>
      <c r="I39" s="302"/>
      <c r="J39" s="191"/>
      <c r="K39" s="236"/>
    </row>
    <row r="40" spans="1:15" ht="12.75" customHeight="1" x14ac:dyDescent="0.2">
      <c r="A40" s="187" t="str">
        <f>IF(ISBLANK(H40),"",($E$8&amp;"."&amp;+(COUNTA(H$7:H40))))</f>
        <v>4.1.9</v>
      </c>
      <c r="B40" s="219"/>
      <c r="C40" s="188"/>
      <c r="D40" s="190" t="s">
        <v>225</v>
      </c>
      <c r="E40" s="186" t="s">
        <v>226</v>
      </c>
      <c r="G40" s="178"/>
      <c r="H40" s="300" t="str">
        <f>H38</f>
        <v>m</v>
      </c>
      <c r="I40" s="302">
        <f>I38</f>
        <v>10</v>
      </c>
      <c r="J40" s="191"/>
      <c r="K40" s="236"/>
    </row>
    <row r="41" spans="1:15" ht="12.75" customHeight="1" x14ac:dyDescent="0.2">
      <c r="A41" s="187"/>
      <c r="B41" s="219"/>
      <c r="C41" s="197"/>
      <c r="D41" s="190"/>
      <c r="E41" s="186"/>
      <c r="F41" s="196"/>
      <c r="G41" s="221"/>
      <c r="H41" s="302"/>
      <c r="I41" s="302"/>
      <c r="J41" s="191"/>
      <c r="K41" s="236">
        <f>I41*J41</f>
        <v>0</v>
      </c>
    </row>
    <row r="42" spans="1:15" ht="12.75" customHeight="1" x14ac:dyDescent="0.2">
      <c r="A42" s="187" t="str">
        <f>IF(ISBLANK(H42),"",($E$8&amp;"."&amp;+(COUNTA(H$7:H42))))</f>
        <v/>
      </c>
      <c r="B42" s="219"/>
      <c r="C42" s="311" t="s">
        <v>261</v>
      </c>
      <c r="D42" s="190"/>
      <c r="E42" s="186"/>
      <c r="G42" s="178"/>
      <c r="H42" s="303"/>
      <c r="I42" s="302"/>
      <c r="J42" s="191"/>
      <c r="K42" s="236"/>
    </row>
    <row r="43" spans="1:15" ht="12.75" customHeight="1" x14ac:dyDescent="0.2">
      <c r="A43" s="187"/>
      <c r="B43" s="219"/>
      <c r="C43" s="297"/>
      <c r="D43" s="190"/>
      <c r="E43" s="186"/>
      <c r="G43" s="178"/>
      <c r="H43" s="303"/>
      <c r="I43" s="302"/>
      <c r="J43" s="191"/>
      <c r="K43" s="236"/>
    </row>
    <row r="44" spans="1:15" ht="12.75" customHeight="1" x14ac:dyDescent="0.2">
      <c r="A44" s="187" t="str">
        <f>IF(ISBLANK(H44),"",($E$8&amp;"."&amp;+(COUNTA(H$7:H44))))</f>
        <v>4.1.10</v>
      </c>
      <c r="C44" s="188"/>
      <c r="D44" s="190" t="s">
        <v>222</v>
      </c>
      <c r="E44" s="186" t="s">
        <v>223</v>
      </c>
      <c r="G44" s="178"/>
      <c r="H44" s="300" t="s">
        <v>228</v>
      </c>
      <c r="I44" s="302">
        <v>2</v>
      </c>
      <c r="J44" s="191"/>
      <c r="K44" s="236"/>
    </row>
    <row r="45" spans="1:15" ht="12.75" customHeight="1" x14ac:dyDescent="0.2">
      <c r="A45" s="187" t="str">
        <f>IF(ISBLANK(H45),"",($E$8&amp;"."&amp;+(COUNTA(H$7:H45))))</f>
        <v/>
      </c>
      <c r="B45" s="219"/>
      <c r="C45" s="188"/>
      <c r="D45" s="39"/>
      <c r="E45" s="186"/>
      <c r="G45" s="178"/>
      <c r="H45" s="303"/>
      <c r="I45" s="302"/>
      <c r="J45" s="191"/>
      <c r="K45" s="236"/>
    </row>
    <row r="46" spans="1:15" ht="12.75" customHeight="1" x14ac:dyDescent="0.2">
      <c r="A46" s="187" t="str">
        <f>IF(ISBLANK(H46),"",($E$8&amp;"."&amp;+(COUNTA(H$7:H46))))</f>
        <v>4.1.11</v>
      </c>
      <c r="B46" s="219"/>
      <c r="C46" s="188"/>
      <c r="D46" s="190" t="s">
        <v>225</v>
      </c>
      <c r="E46" s="186" t="s">
        <v>226</v>
      </c>
      <c r="G46" s="178"/>
      <c r="H46" s="300" t="str">
        <f>H44</f>
        <v>ea</v>
      </c>
      <c r="I46" s="302">
        <f>I44</f>
        <v>2</v>
      </c>
      <c r="J46" s="191"/>
      <c r="K46" s="236"/>
    </row>
    <row r="47" spans="1:15" ht="12.75" customHeight="1" x14ac:dyDescent="0.2">
      <c r="A47" s="187" t="str">
        <f>IF(ISBLANK(H47),"",($E$8&amp;"."&amp;+(COUNTA(H$7:H47))))</f>
        <v/>
      </c>
      <c r="B47" s="219"/>
      <c r="C47" s="183"/>
      <c r="D47" s="190"/>
      <c r="E47" s="186"/>
      <c r="G47" s="178"/>
      <c r="H47" s="303"/>
      <c r="I47" s="302"/>
      <c r="J47" s="191"/>
      <c r="K47" s="236"/>
    </row>
    <row r="48" spans="1:15" ht="12.75" customHeight="1" x14ac:dyDescent="0.2">
      <c r="A48" s="187" t="str">
        <f>IF(ISBLANK(H48),"",($E$8&amp;"."&amp;+(COUNTA(H$7:H48))))</f>
        <v/>
      </c>
      <c r="B48" s="219"/>
      <c r="C48" s="311" t="s">
        <v>262</v>
      </c>
      <c r="D48" s="190"/>
      <c r="E48" s="186"/>
      <c r="G48" s="178"/>
      <c r="H48" s="303"/>
      <c r="I48" s="302"/>
      <c r="J48" s="191"/>
      <c r="K48" s="236"/>
    </row>
    <row r="49" spans="1:11" ht="12.75" customHeight="1" x14ac:dyDescent="0.2">
      <c r="A49" s="187"/>
      <c r="B49" s="219"/>
      <c r="C49" s="297"/>
      <c r="D49" s="190"/>
      <c r="E49" s="186"/>
      <c r="G49" s="178"/>
      <c r="H49" s="303"/>
      <c r="I49" s="302"/>
      <c r="J49" s="191"/>
      <c r="K49" s="236"/>
    </row>
    <row r="50" spans="1:11" ht="12.75" customHeight="1" x14ac:dyDescent="0.2">
      <c r="A50" s="187" t="str">
        <f>IF(ISBLANK(H50),"",($E$8&amp;"."&amp;+(COUNTA(H$7:H50))))</f>
        <v>4.1.12</v>
      </c>
      <c r="C50" s="188"/>
      <c r="D50" s="190" t="s">
        <v>222</v>
      </c>
      <c r="E50" s="186" t="s">
        <v>223</v>
      </c>
      <c r="G50" s="178"/>
      <c r="H50" s="300" t="s">
        <v>228</v>
      </c>
      <c r="I50" s="302">
        <v>1</v>
      </c>
      <c r="J50" s="191"/>
      <c r="K50" s="236"/>
    </row>
    <row r="51" spans="1:11" ht="12.75" customHeight="1" x14ac:dyDescent="0.2">
      <c r="A51" s="187" t="str">
        <f>IF(ISBLANK(H51),"",($E$8&amp;"."&amp;+(COUNTA(H$7:H51))))</f>
        <v/>
      </c>
      <c r="B51" s="219"/>
      <c r="C51" s="188"/>
      <c r="D51" s="39"/>
      <c r="E51" s="186"/>
      <c r="G51" s="178"/>
      <c r="H51" s="303"/>
      <c r="I51" s="302"/>
      <c r="J51" s="191"/>
      <c r="K51" s="236"/>
    </row>
    <row r="52" spans="1:11" ht="12.75" customHeight="1" x14ac:dyDescent="0.2">
      <c r="A52" s="187" t="str">
        <f>IF(ISBLANK(H52),"",($E$8&amp;"."&amp;+(COUNTA(H$7:H52))))</f>
        <v>4.1.13</v>
      </c>
      <c r="B52" s="219"/>
      <c r="C52" s="188"/>
      <c r="D52" s="190" t="s">
        <v>225</v>
      </c>
      <c r="E52" s="186" t="s">
        <v>226</v>
      </c>
      <c r="G52" s="178"/>
      <c r="H52" s="300" t="str">
        <f>H50</f>
        <v>ea</v>
      </c>
      <c r="I52" s="302">
        <f>I50</f>
        <v>1</v>
      </c>
      <c r="J52" s="191"/>
      <c r="K52" s="236"/>
    </row>
    <row r="53" spans="1:11" ht="12.75" customHeight="1" x14ac:dyDescent="0.2">
      <c r="A53" s="187"/>
      <c r="B53" s="219"/>
      <c r="C53" s="188"/>
      <c r="D53" s="190"/>
      <c r="E53" s="186"/>
      <c r="G53" s="178"/>
      <c r="H53" s="300"/>
      <c r="I53" s="302"/>
      <c r="J53" s="191"/>
      <c r="K53" s="236"/>
    </row>
    <row r="54" spans="1:11" ht="12.75" customHeight="1" x14ac:dyDescent="0.2">
      <c r="A54" s="187"/>
      <c r="C54" s="311" t="s">
        <v>263</v>
      </c>
      <c r="D54" s="190"/>
      <c r="E54" s="186"/>
      <c r="G54" s="178"/>
      <c r="H54" s="303"/>
      <c r="I54" s="302"/>
      <c r="J54" s="191"/>
      <c r="K54" s="236"/>
    </row>
    <row r="55" spans="1:11" ht="12.75" customHeight="1" x14ac:dyDescent="0.2">
      <c r="A55" s="187"/>
      <c r="C55" s="297"/>
      <c r="D55" s="190"/>
      <c r="E55" s="186"/>
      <c r="G55" s="178"/>
      <c r="H55" s="303"/>
      <c r="I55" s="302"/>
      <c r="J55" s="191"/>
      <c r="K55" s="236"/>
    </row>
    <row r="56" spans="1:11" ht="12.75" customHeight="1" x14ac:dyDescent="0.2">
      <c r="A56" s="187" t="str">
        <f>IF(ISBLANK(H56),"",($E$8&amp;"."&amp;+(COUNTA(H$7:H56))))</f>
        <v>4.1.14</v>
      </c>
      <c r="C56" s="188"/>
      <c r="D56" s="190" t="s">
        <v>222</v>
      </c>
      <c r="E56" s="186" t="s">
        <v>223</v>
      </c>
      <c r="G56" s="178"/>
      <c r="H56" s="300" t="s">
        <v>228</v>
      </c>
      <c r="I56" s="302">
        <v>4</v>
      </c>
      <c r="J56" s="191"/>
      <c r="K56" s="236"/>
    </row>
    <row r="57" spans="1:11" ht="12.75" customHeight="1" x14ac:dyDescent="0.2">
      <c r="A57" s="187" t="str">
        <f>IF(ISBLANK(H57),"",($E$8&amp;"."&amp;+(COUNTA(H$7:H57))))</f>
        <v/>
      </c>
      <c r="B57" s="219"/>
      <c r="C57" s="188"/>
      <c r="D57" s="39"/>
      <c r="E57" s="186"/>
      <c r="G57" s="178"/>
      <c r="H57" s="303"/>
      <c r="I57" s="302"/>
      <c r="J57" s="191"/>
      <c r="K57" s="236"/>
    </row>
    <row r="58" spans="1:11" ht="12.75" customHeight="1" x14ac:dyDescent="0.2">
      <c r="A58" s="187" t="str">
        <f>IF(ISBLANK(H58),"",($E$8&amp;"."&amp;+(COUNTA(H$7:H58))))</f>
        <v>4.1.15</v>
      </c>
      <c r="B58" s="219"/>
      <c r="C58" s="188"/>
      <c r="D58" s="190" t="s">
        <v>225</v>
      </c>
      <c r="E58" s="186" t="s">
        <v>226</v>
      </c>
      <c r="G58" s="178"/>
      <c r="H58" s="300" t="str">
        <f>H56</f>
        <v>ea</v>
      </c>
      <c r="I58" s="302">
        <f>I56</f>
        <v>4</v>
      </c>
      <c r="J58" s="191"/>
      <c r="K58" s="236"/>
    </row>
    <row r="59" spans="1:11" ht="12.75" customHeight="1" x14ac:dyDescent="0.2">
      <c r="A59" s="187"/>
      <c r="B59" s="219"/>
      <c r="C59" s="185"/>
      <c r="D59" s="190"/>
      <c r="E59" s="186"/>
      <c r="G59" s="178"/>
      <c r="H59" s="303"/>
      <c r="I59" s="302"/>
      <c r="J59" s="191"/>
      <c r="K59" s="236"/>
    </row>
    <row r="60" spans="1:11" ht="12.75" customHeight="1" x14ac:dyDescent="0.2">
      <c r="A60" s="187" t="str">
        <f>IF(ISBLANK(H60),"",($E$8&amp;"."&amp;+(COUNTA(H$7:H60))))</f>
        <v/>
      </c>
      <c r="B60" s="219"/>
      <c r="C60" s="311" t="s">
        <v>264</v>
      </c>
      <c r="D60" s="190"/>
      <c r="E60" s="186"/>
      <c r="G60" s="178"/>
      <c r="H60" s="303"/>
      <c r="I60" s="302"/>
      <c r="J60" s="191"/>
      <c r="K60" s="236"/>
    </row>
    <row r="61" spans="1:11" ht="12.75" customHeight="1" x14ac:dyDescent="0.2">
      <c r="A61" s="187"/>
      <c r="B61" s="219"/>
      <c r="C61" s="297"/>
      <c r="D61" s="190"/>
      <c r="E61" s="186"/>
      <c r="G61" s="178"/>
      <c r="H61" s="303"/>
      <c r="I61" s="302"/>
      <c r="J61" s="191"/>
      <c r="K61" s="236"/>
    </row>
    <row r="62" spans="1:11" ht="12.75" customHeight="1" x14ac:dyDescent="0.2">
      <c r="A62" s="187" t="str">
        <f>IF(ISBLANK(H62),"",($E$8&amp;"."&amp;+(COUNTA(H$7:H62))))</f>
        <v>4.1.16</v>
      </c>
      <c r="C62" s="188"/>
      <c r="D62" s="190" t="s">
        <v>222</v>
      </c>
      <c r="E62" s="186" t="s">
        <v>223</v>
      </c>
      <c r="G62" s="178"/>
      <c r="H62" s="300" t="s">
        <v>228</v>
      </c>
      <c r="I62" s="302">
        <v>2</v>
      </c>
      <c r="J62" s="191"/>
      <c r="K62" s="236"/>
    </row>
    <row r="63" spans="1:11" ht="12.75" customHeight="1" x14ac:dyDescent="0.2">
      <c r="A63" s="187" t="str">
        <f>IF(ISBLANK(H63),"",($E$8&amp;"."&amp;+(COUNTA(H$7:H63))))</f>
        <v/>
      </c>
      <c r="B63" s="219"/>
      <c r="C63" s="188"/>
      <c r="D63" s="39"/>
      <c r="E63" s="186"/>
      <c r="G63" s="178"/>
      <c r="H63" s="303"/>
      <c r="I63" s="302"/>
      <c r="J63" s="191"/>
      <c r="K63" s="236"/>
    </row>
    <row r="64" spans="1:11" ht="12.75" customHeight="1" x14ac:dyDescent="0.2">
      <c r="A64" s="187" t="str">
        <f>IF(ISBLANK(H64),"",($E$8&amp;"."&amp;+(COUNTA(H$7:H64))))</f>
        <v>4.1.17</v>
      </c>
      <c r="B64" s="219"/>
      <c r="C64" s="188"/>
      <c r="D64" s="190" t="s">
        <v>225</v>
      </c>
      <c r="E64" s="186" t="s">
        <v>226</v>
      </c>
      <c r="G64" s="178"/>
      <c r="H64" s="300" t="str">
        <f>H62</f>
        <v>ea</v>
      </c>
      <c r="I64" s="302">
        <f>I62</f>
        <v>2</v>
      </c>
      <c r="J64" s="191"/>
      <c r="K64" s="236"/>
    </row>
    <row r="65" spans="1:11" ht="12.75" customHeight="1" x14ac:dyDescent="0.2">
      <c r="A65" s="187"/>
      <c r="B65" s="219"/>
      <c r="C65" s="188"/>
      <c r="D65" s="190"/>
      <c r="E65" s="186"/>
      <c r="G65" s="178"/>
      <c r="H65" s="300"/>
      <c r="I65" s="302"/>
      <c r="J65" s="191"/>
      <c r="K65" s="236"/>
    </row>
    <row r="66" spans="1:11" ht="12.75" customHeight="1" x14ac:dyDescent="0.2">
      <c r="A66" s="187"/>
      <c r="B66" s="219"/>
      <c r="C66" s="188"/>
      <c r="D66" s="190"/>
      <c r="E66" s="186"/>
      <c r="G66" s="178"/>
      <c r="H66" s="300"/>
      <c r="I66" s="302"/>
      <c r="J66" s="191"/>
      <c r="K66" s="236"/>
    </row>
    <row r="67" spans="1:11" ht="12.75" customHeight="1" x14ac:dyDescent="0.2">
      <c r="A67" s="187"/>
      <c r="B67" s="219"/>
      <c r="C67" s="188"/>
      <c r="D67" s="190"/>
      <c r="E67" s="186"/>
      <c r="G67" s="178"/>
      <c r="H67" s="300"/>
      <c r="I67" s="302"/>
      <c r="J67" s="191"/>
      <c r="K67" s="236"/>
    </row>
    <row r="68" spans="1:11" ht="12.75" customHeight="1" x14ac:dyDescent="0.2">
      <c r="A68" s="187" t="str">
        <f>IF(ISBLANK(H68),"",($E$8&amp;"."&amp;+(COUNTA(H$7:H68))))</f>
        <v/>
      </c>
      <c r="B68" s="219"/>
      <c r="C68" s="185"/>
      <c r="D68" s="190"/>
      <c r="E68" s="186"/>
      <c r="G68" s="178"/>
      <c r="H68" s="303"/>
      <c r="I68" s="302"/>
      <c r="J68" s="191"/>
      <c r="K68" s="236"/>
    </row>
    <row r="69" spans="1:11" ht="12.75" customHeight="1" x14ac:dyDescent="0.2">
      <c r="A69" s="187" t="str">
        <f>IF(ISBLANK(H69),"",($E$8&amp;"."&amp;+(COUNTA(H$7:H69))))</f>
        <v/>
      </c>
      <c r="B69" s="219"/>
      <c r="C69" s="311"/>
      <c r="D69" s="190"/>
      <c r="E69" s="186"/>
      <c r="G69" s="178"/>
      <c r="H69" s="303"/>
      <c r="I69" s="302"/>
      <c r="J69" s="191"/>
      <c r="K69" s="236"/>
    </row>
    <row r="70" spans="1:11" ht="12.75" customHeight="1" x14ac:dyDescent="0.2">
      <c r="A70" s="187"/>
      <c r="B70" s="219"/>
      <c r="C70" s="311"/>
      <c r="D70" s="190"/>
      <c r="E70" s="186"/>
      <c r="G70" s="178"/>
      <c r="H70" s="303"/>
      <c r="I70" s="302"/>
      <c r="J70" s="191"/>
      <c r="K70" s="236"/>
    </row>
    <row r="71" spans="1:11" ht="12.75" customHeight="1" x14ac:dyDescent="0.2">
      <c r="A71" s="187"/>
      <c r="B71" s="219"/>
      <c r="C71" s="311"/>
      <c r="D71" s="190"/>
      <c r="E71" s="186"/>
      <c r="G71" s="178"/>
      <c r="H71" s="303"/>
      <c r="I71" s="302"/>
      <c r="J71" s="191"/>
      <c r="K71" s="236"/>
    </row>
    <row r="72" spans="1:11" ht="12.75" customHeight="1" x14ac:dyDescent="0.2">
      <c r="A72" s="187"/>
      <c r="B72" s="219"/>
      <c r="C72" s="297"/>
      <c r="D72" s="190"/>
      <c r="E72" s="186"/>
      <c r="G72" s="178"/>
      <c r="H72" s="303"/>
      <c r="I72" s="302"/>
      <c r="J72" s="191"/>
      <c r="K72" s="236"/>
    </row>
    <row r="73" spans="1:11" s="203" customFormat="1" ht="12.75" customHeight="1" x14ac:dyDescent="0.2">
      <c r="A73" s="198"/>
      <c r="B73" s="199"/>
      <c r="C73" s="200"/>
      <c r="D73" s="200"/>
      <c r="E73" s="200"/>
      <c r="F73" s="200"/>
      <c r="G73" s="200"/>
      <c r="H73" s="360"/>
      <c r="I73" s="305"/>
      <c r="J73" s="226" t="s">
        <v>106</v>
      </c>
      <c r="K73" s="237"/>
    </row>
    <row r="74" spans="1:11" s="203" customFormat="1" ht="12.75" customHeight="1" x14ac:dyDescent="0.2">
      <c r="A74" s="198"/>
      <c r="B74" s="272"/>
      <c r="C74" s="274"/>
      <c r="D74" s="200"/>
      <c r="E74" s="200"/>
      <c r="F74" s="200"/>
      <c r="G74" s="276"/>
      <c r="H74" s="306"/>
      <c r="I74" s="309"/>
      <c r="J74" s="227" t="s">
        <v>107</v>
      </c>
      <c r="K74" s="275">
        <f>K73</f>
        <v>0</v>
      </c>
    </row>
    <row r="75" spans="1:11" ht="12.75" customHeight="1" x14ac:dyDescent="0.2">
      <c r="A75" s="187"/>
      <c r="C75" s="297"/>
      <c r="D75" s="190"/>
      <c r="E75" s="186"/>
      <c r="G75" s="178"/>
      <c r="H75" s="303"/>
      <c r="I75" s="302"/>
      <c r="J75" s="191"/>
      <c r="K75" s="236"/>
    </row>
    <row r="76" spans="1:11" ht="12.75" customHeight="1" x14ac:dyDescent="0.2">
      <c r="A76" s="187" t="str">
        <f>IF(ISBLANK(H76),"",($E$8&amp;"."&amp;+(COUNTA(H$7:H76))))</f>
        <v/>
      </c>
      <c r="B76" s="219"/>
      <c r="C76" s="183" t="s">
        <v>219</v>
      </c>
      <c r="D76" s="189"/>
      <c r="E76" s="186"/>
      <c r="G76" s="178"/>
      <c r="H76" s="303"/>
      <c r="I76" s="302"/>
      <c r="J76" s="191"/>
      <c r="K76" s="236"/>
    </row>
    <row r="77" spans="1:11" ht="12.75" customHeight="1" x14ac:dyDescent="0.2">
      <c r="A77" s="187" t="str">
        <f>IF(ISBLANK(H77),"",($E$8&amp;"."&amp;+(COUNTA(H$7:H77))))</f>
        <v/>
      </c>
      <c r="B77" s="219"/>
      <c r="C77" s="188"/>
      <c r="D77" s="39"/>
      <c r="E77" s="186"/>
      <c r="G77" s="178"/>
      <c r="H77" s="303"/>
      <c r="I77" s="302"/>
      <c r="J77" s="191"/>
      <c r="K77" s="236"/>
    </row>
    <row r="78" spans="1:11" ht="12.75" customHeight="1" x14ac:dyDescent="0.2">
      <c r="A78" s="187"/>
      <c r="B78" s="219"/>
      <c r="C78" s="311" t="s">
        <v>265</v>
      </c>
      <c r="D78" s="190"/>
      <c r="E78" s="186"/>
      <c r="G78" s="178"/>
      <c r="H78" s="303"/>
      <c r="I78" s="302"/>
      <c r="J78" s="191"/>
      <c r="K78" s="236"/>
    </row>
    <row r="79" spans="1:11" ht="12.75" customHeight="1" x14ac:dyDescent="0.2">
      <c r="A79" s="187"/>
      <c r="B79" s="219"/>
      <c r="C79" s="188"/>
      <c r="D79" s="39"/>
      <c r="E79" s="186"/>
      <c r="G79" s="178"/>
      <c r="H79" s="303"/>
      <c r="I79" s="302"/>
      <c r="J79" s="191"/>
      <c r="K79" s="236"/>
    </row>
    <row r="80" spans="1:11" ht="12.75" customHeight="1" x14ac:dyDescent="0.2">
      <c r="A80" s="187"/>
      <c r="B80" s="219"/>
      <c r="C80" s="536" t="s">
        <v>266</v>
      </c>
      <c r="D80" s="537"/>
      <c r="E80" s="537"/>
      <c r="F80" s="537"/>
      <c r="G80" s="538"/>
      <c r="H80" s="303"/>
      <c r="I80" s="302"/>
      <c r="J80" s="191"/>
      <c r="K80" s="236"/>
    </row>
    <row r="81" spans="1:11" ht="12.75" customHeight="1" x14ac:dyDescent="0.2">
      <c r="A81" s="187"/>
      <c r="B81" s="219"/>
      <c r="C81" s="39"/>
      <c r="D81" s="39"/>
      <c r="E81" s="186"/>
      <c r="G81" s="178"/>
      <c r="H81" s="303"/>
      <c r="I81" s="302"/>
      <c r="J81" s="191"/>
      <c r="K81" s="236"/>
    </row>
    <row r="82" spans="1:11" ht="12.75" customHeight="1" x14ac:dyDescent="0.2">
      <c r="A82" s="187"/>
      <c r="B82" s="219"/>
      <c r="D82" s="298" t="s">
        <v>267</v>
      </c>
      <c r="E82" s="190"/>
      <c r="F82" s="186"/>
      <c r="G82" s="178"/>
      <c r="H82" s="303"/>
      <c r="I82" s="302"/>
      <c r="J82" s="191"/>
      <c r="K82" s="236"/>
    </row>
    <row r="83" spans="1:11" ht="12.75" customHeight="1" x14ac:dyDescent="0.2">
      <c r="A83" s="187" t="str">
        <f>IF(ISBLANK(H83),"",($E$8&amp;"."&amp;+(COUNTA(H$7:H83))))</f>
        <v/>
      </c>
      <c r="B83" s="219"/>
      <c r="C83" s="188"/>
      <c r="D83" s="190"/>
      <c r="E83" s="186"/>
      <c r="G83" s="178"/>
      <c r="H83" s="303"/>
      <c r="I83" s="302"/>
      <c r="J83" s="191"/>
      <c r="K83" s="236"/>
    </row>
    <row r="84" spans="1:11" ht="12.75" customHeight="1" x14ac:dyDescent="0.2">
      <c r="A84" s="187" t="str">
        <f>IF(ISBLANK(H84),"",($E$8&amp;"."&amp;+(COUNTA(H$7:H84))))</f>
        <v>4.1.18</v>
      </c>
      <c r="B84" s="219"/>
      <c r="C84" s="188"/>
      <c r="D84" s="190" t="s">
        <v>222</v>
      </c>
      <c r="E84" s="186" t="s">
        <v>223</v>
      </c>
      <c r="G84" s="178"/>
      <c r="H84" s="312" t="s">
        <v>268</v>
      </c>
      <c r="I84" s="302" t="s">
        <v>257</v>
      </c>
      <c r="J84" s="191"/>
      <c r="K84" s="236"/>
    </row>
    <row r="85" spans="1:11" ht="12.75" customHeight="1" x14ac:dyDescent="0.2">
      <c r="A85" s="187" t="str">
        <f>IF(ISBLANK(H85),"",($E$8&amp;"."&amp;+(COUNTA(H$7:H85))))</f>
        <v/>
      </c>
      <c r="B85" s="219"/>
      <c r="C85" s="188"/>
      <c r="D85" s="39"/>
      <c r="E85" s="186"/>
      <c r="G85" s="178"/>
      <c r="H85" s="303"/>
      <c r="I85" s="302"/>
      <c r="J85" s="191"/>
      <c r="K85" s="236"/>
    </row>
    <row r="86" spans="1:11" ht="12.75" customHeight="1" x14ac:dyDescent="0.2">
      <c r="A86" s="187" t="str">
        <f>IF(ISBLANK(H86),"",($E$8&amp;"."&amp;+(COUNTA(H$7:H86))))</f>
        <v>4.1.19</v>
      </c>
      <c r="B86" s="219"/>
      <c r="C86" s="188"/>
      <c r="D86" s="190" t="s">
        <v>225</v>
      </c>
      <c r="E86" s="186" t="s">
        <v>226</v>
      </c>
      <c r="G86" s="178"/>
      <c r="H86" s="312" t="s">
        <v>268</v>
      </c>
      <c r="I86" s="302">
        <v>18</v>
      </c>
      <c r="J86" s="191"/>
      <c r="K86" s="236"/>
    </row>
    <row r="87" spans="1:11" ht="12.75" customHeight="1" x14ac:dyDescent="0.2">
      <c r="A87" s="187"/>
      <c r="B87" s="219"/>
      <c r="C87" s="188"/>
      <c r="D87" s="39"/>
      <c r="E87" s="186"/>
      <c r="G87" s="178"/>
      <c r="H87" s="303"/>
      <c r="I87" s="302"/>
      <c r="J87" s="191"/>
      <c r="K87" s="236"/>
    </row>
    <row r="88" spans="1:11" ht="12.75" customHeight="1" x14ac:dyDescent="0.2">
      <c r="A88" s="187"/>
      <c r="B88" s="219"/>
      <c r="C88" s="311" t="s">
        <v>269</v>
      </c>
      <c r="D88" s="190"/>
      <c r="E88" s="186"/>
      <c r="G88" s="178"/>
      <c r="H88" s="303"/>
      <c r="I88" s="302"/>
      <c r="J88" s="191"/>
      <c r="K88" s="236"/>
    </row>
    <row r="89" spans="1:11" ht="12.75" customHeight="1" x14ac:dyDescent="0.2">
      <c r="A89" s="187"/>
      <c r="B89" s="219"/>
      <c r="C89" s="222"/>
      <c r="D89" s="223"/>
      <c r="E89" s="224"/>
      <c r="F89" s="193"/>
      <c r="G89" s="225"/>
      <c r="H89" s="304"/>
      <c r="I89" s="302"/>
      <c r="J89" s="191"/>
      <c r="K89" s="236"/>
    </row>
    <row r="90" spans="1:11" ht="12.75" customHeight="1" x14ac:dyDescent="0.2">
      <c r="A90" s="187" t="str">
        <f>IF(ISBLANK(H90),"",($E$8&amp;"."&amp;+(COUNTA(H$7:H90))))</f>
        <v>4.1.20</v>
      </c>
      <c r="C90" s="188"/>
      <c r="D90" s="190" t="s">
        <v>222</v>
      </c>
      <c r="E90" s="186" t="s">
        <v>223</v>
      </c>
      <c r="G90" s="178"/>
      <c r="H90" s="300" t="s">
        <v>224</v>
      </c>
      <c r="I90" s="302">
        <v>50</v>
      </c>
      <c r="J90" s="191"/>
      <c r="K90" s="236"/>
    </row>
    <row r="91" spans="1:11" ht="12.75" customHeight="1" x14ac:dyDescent="0.2">
      <c r="A91" s="187" t="str">
        <f>IF(ISBLANK(H91),"",($E$8&amp;"."&amp;+(COUNTA(H$7:H91))))</f>
        <v/>
      </c>
      <c r="B91" s="219"/>
      <c r="C91" s="188"/>
      <c r="D91" s="39"/>
      <c r="E91" s="186"/>
      <c r="G91" s="178"/>
      <c r="H91" s="303"/>
      <c r="I91" s="302"/>
      <c r="J91" s="191"/>
      <c r="K91" s="236"/>
    </row>
    <row r="92" spans="1:11" ht="12.75" customHeight="1" x14ac:dyDescent="0.2">
      <c r="A92" s="187" t="str">
        <f>IF(ISBLANK(H92),"",($E$8&amp;"."&amp;+(COUNTA(H$7:H92))))</f>
        <v>4.1.21</v>
      </c>
      <c r="B92" s="219"/>
      <c r="C92" s="188"/>
      <c r="D92" s="190" t="s">
        <v>225</v>
      </c>
      <c r="E92" s="186" t="s">
        <v>226</v>
      </c>
      <c r="G92" s="178"/>
      <c r="H92" s="300" t="str">
        <f>H90</f>
        <v>m</v>
      </c>
      <c r="I92" s="302">
        <f>I90</f>
        <v>50</v>
      </c>
      <c r="J92" s="191"/>
      <c r="K92" s="236"/>
    </row>
    <row r="93" spans="1:11" ht="12.75" customHeight="1" x14ac:dyDescent="0.2">
      <c r="A93" s="187"/>
      <c r="B93" s="219"/>
      <c r="C93" s="185"/>
      <c r="D93" s="190"/>
      <c r="E93" s="186"/>
      <c r="G93" s="178"/>
      <c r="H93" s="303"/>
      <c r="I93" s="302"/>
      <c r="J93" s="191"/>
      <c r="K93" s="236"/>
    </row>
    <row r="94" spans="1:11" ht="12.75" customHeight="1" x14ac:dyDescent="0.2">
      <c r="A94" s="187"/>
      <c r="B94" s="219"/>
      <c r="C94" s="311" t="s">
        <v>221</v>
      </c>
      <c r="D94" s="190"/>
      <c r="E94" s="186"/>
      <c r="G94" s="178"/>
      <c r="H94" s="303"/>
      <c r="I94" s="302"/>
      <c r="J94" s="191"/>
      <c r="K94" s="236"/>
    </row>
    <row r="95" spans="1:11" ht="12.75" customHeight="1" x14ac:dyDescent="0.2">
      <c r="A95" s="187"/>
      <c r="B95" s="219"/>
      <c r="C95" s="185"/>
      <c r="D95" s="190"/>
      <c r="E95" s="186"/>
      <c r="G95" s="178"/>
      <c r="H95" s="303"/>
      <c r="I95" s="302"/>
      <c r="J95" s="191"/>
      <c r="K95" s="236"/>
    </row>
    <row r="96" spans="1:11" ht="12.75" customHeight="1" x14ac:dyDescent="0.2">
      <c r="A96" s="187" t="str">
        <f>IF(ISBLANK(H96),"",($E$8&amp;"."&amp;+(COUNTA(H$7:H96))))</f>
        <v>4.1.22</v>
      </c>
      <c r="C96" s="188"/>
      <c r="D96" s="190" t="s">
        <v>222</v>
      </c>
      <c r="E96" s="186" t="s">
        <v>223</v>
      </c>
      <c r="G96" s="178"/>
      <c r="H96" s="300" t="s">
        <v>224</v>
      </c>
      <c r="I96" s="302">
        <v>16</v>
      </c>
      <c r="J96" s="191"/>
      <c r="K96" s="236"/>
    </row>
    <row r="97" spans="1:11" ht="12.75" customHeight="1" x14ac:dyDescent="0.2">
      <c r="A97" s="187" t="str">
        <f>IF(ISBLANK(H97),"",($E$8&amp;"."&amp;+(COUNTA(H$7:H97))))</f>
        <v/>
      </c>
      <c r="B97" s="219"/>
      <c r="C97" s="188"/>
      <c r="D97" s="39"/>
      <c r="E97" s="186"/>
      <c r="G97" s="178"/>
      <c r="H97" s="303"/>
      <c r="I97" s="302"/>
      <c r="J97" s="191"/>
      <c r="K97" s="236"/>
    </row>
    <row r="98" spans="1:11" ht="12.75" customHeight="1" x14ac:dyDescent="0.2">
      <c r="A98" s="187" t="str">
        <f>IF(ISBLANK(H98),"",($E$8&amp;"."&amp;+(COUNTA(H$7:H98))))</f>
        <v>4.1.23</v>
      </c>
      <c r="B98" s="219"/>
      <c r="C98" s="188"/>
      <c r="D98" s="190" t="s">
        <v>225</v>
      </c>
      <c r="E98" s="186" t="s">
        <v>226</v>
      </c>
      <c r="G98" s="178"/>
      <c r="H98" s="300" t="str">
        <f>H96</f>
        <v>m</v>
      </c>
      <c r="I98" s="302">
        <f>I96</f>
        <v>16</v>
      </c>
      <c r="J98" s="191"/>
      <c r="K98" s="236">
        <f>I98*J98</f>
        <v>0</v>
      </c>
    </row>
    <row r="99" spans="1:11" ht="12.75" customHeight="1" x14ac:dyDescent="0.2">
      <c r="A99" s="187"/>
      <c r="B99" s="219"/>
      <c r="C99" s="188"/>
      <c r="D99" s="190"/>
      <c r="E99" s="186"/>
      <c r="G99" s="178"/>
      <c r="H99" s="303"/>
      <c r="I99" s="302"/>
      <c r="J99" s="191"/>
      <c r="K99" s="236"/>
    </row>
    <row r="100" spans="1:11" ht="12.75" customHeight="1" x14ac:dyDescent="0.2">
      <c r="A100" s="187" t="str">
        <f>IF(ISBLANK(H100),"",($E$8&amp;"."&amp;+(COUNTA(H$7:H100))))</f>
        <v/>
      </c>
      <c r="B100" s="219"/>
      <c r="C100" s="314" t="s">
        <v>270</v>
      </c>
      <c r="D100" s="314"/>
      <c r="E100" s="186"/>
      <c r="G100" s="178"/>
      <c r="H100" s="303"/>
      <c r="I100" s="302"/>
      <c r="J100" s="191"/>
      <c r="K100" s="236">
        <f>I100*J100</f>
        <v>0</v>
      </c>
    </row>
    <row r="101" spans="1:11" ht="12.75" customHeight="1" x14ac:dyDescent="0.2">
      <c r="A101" s="187" t="str">
        <f>IF(ISBLANK(H101),"",($E$8&amp;"."&amp;+(COUNTA(H$7:H101))))</f>
        <v/>
      </c>
      <c r="B101" s="219"/>
      <c r="C101" s="188"/>
      <c r="D101" s="39"/>
      <c r="E101" s="186"/>
      <c r="G101" s="178"/>
      <c r="H101" s="303"/>
      <c r="I101" s="302"/>
      <c r="J101" s="191"/>
      <c r="K101" s="236"/>
    </row>
    <row r="102" spans="1:11" ht="12.75" customHeight="1" x14ac:dyDescent="0.2">
      <c r="A102" s="187" t="str">
        <f>IF(ISBLANK(H102),"",($E$8&amp;"."&amp;+(COUNTA(H$7:H102))))</f>
        <v>4.1.24</v>
      </c>
      <c r="B102" s="219"/>
      <c r="C102" s="188"/>
      <c r="D102" s="190" t="s">
        <v>222</v>
      </c>
      <c r="E102" s="186" t="s">
        <v>223</v>
      </c>
      <c r="G102" s="178"/>
      <c r="H102" s="303" t="s">
        <v>224</v>
      </c>
      <c r="I102" s="302">
        <v>8</v>
      </c>
      <c r="J102" s="191"/>
      <c r="K102" s="236"/>
    </row>
    <row r="103" spans="1:11" ht="12.75" customHeight="1" x14ac:dyDescent="0.2">
      <c r="A103" s="187" t="str">
        <f>IF(ISBLANK(H103),"",($E$8&amp;"."&amp;+(COUNTA(H$7:H103))))</f>
        <v/>
      </c>
      <c r="B103" s="219"/>
      <c r="C103" s="188"/>
      <c r="D103" s="39"/>
      <c r="E103" s="186"/>
      <c r="G103" s="178"/>
      <c r="H103" s="303"/>
      <c r="I103" s="302"/>
      <c r="J103" s="191"/>
      <c r="K103" s="236"/>
    </row>
    <row r="104" spans="1:11" ht="12.75" customHeight="1" x14ac:dyDescent="0.2">
      <c r="A104" s="187" t="str">
        <f>IF(ISBLANK(H104),"",($E$8&amp;"."&amp;+(COUNTA(H$7:H104))))</f>
        <v>4.1.25</v>
      </c>
      <c r="B104" s="219"/>
      <c r="C104" s="188"/>
      <c r="D104" s="190" t="s">
        <v>225</v>
      </c>
      <c r="E104" s="186" t="s">
        <v>226</v>
      </c>
      <c r="G104" s="178"/>
      <c r="H104" s="303" t="str">
        <f>H102</f>
        <v>m</v>
      </c>
      <c r="I104" s="302">
        <f>I102</f>
        <v>8</v>
      </c>
      <c r="J104" s="191"/>
      <c r="K104" s="236"/>
    </row>
    <row r="105" spans="1:11" ht="12.75" customHeight="1" x14ac:dyDescent="0.2">
      <c r="A105" s="187"/>
      <c r="B105" s="219"/>
      <c r="C105" s="185"/>
      <c r="D105" s="190"/>
      <c r="E105" s="186"/>
      <c r="G105" s="178"/>
      <c r="H105" s="303"/>
      <c r="I105" s="302"/>
      <c r="J105" s="191"/>
      <c r="K105" s="236"/>
    </row>
    <row r="106" spans="1:11" ht="12.75" customHeight="1" x14ac:dyDescent="0.2">
      <c r="A106" s="187"/>
      <c r="B106" s="219"/>
      <c r="C106" s="311" t="s">
        <v>271</v>
      </c>
      <c r="D106" s="190"/>
      <c r="E106" s="186"/>
      <c r="G106" s="178"/>
      <c r="H106" s="303"/>
      <c r="I106" s="302"/>
      <c r="J106" s="191"/>
      <c r="K106" s="236"/>
    </row>
    <row r="107" spans="1:11" ht="12.75" customHeight="1" x14ac:dyDescent="0.2">
      <c r="A107" s="187"/>
      <c r="B107" s="219"/>
      <c r="C107" s="188"/>
      <c r="D107" s="190"/>
      <c r="E107" s="186"/>
      <c r="G107" s="178"/>
      <c r="H107" s="303"/>
      <c r="I107" s="302"/>
      <c r="J107" s="191"/>
      <c r="K107" s="236"/>
    </row>
    <row r="108" spans="1:11" ht="12.75" customHeight="1" x14ac:dyDescent="0.2">
      <c r="A108" s="187" t="str">
        <f>IF(ISBLANK(H108),"",($E$8&amp;"."&amp;+(COUNTA(H$7:H108))))</f>
        <v>4.1.26</v>
      </c>
      <c r="B108" s="219"/>
      <c r="C108" s="188"/>
      <c r="D108" s="190" t="s">
        <v>222</v>
      </c>
      <c r="E108" s="186" t="s">
        <v>223</v>
      </c>
      <c r="G108" s="178"/>
      <c r="H108" s="312" t="s">
        <v>268</v>
      </c>
      <c r="I108" s="302">
        <v>1</v>
      </c>
      <c r="J108" s="191"/>
      <c r="K108" s="236"/>
    </row>
    <row r="109" spans="1:11" ht="12.75" customHeight="1" x14ac:dyDescent="0.2">
      <c r="A109" s="187" t="str">
        <f>IF(ISBLANK(H109),"",($E$8&amp;"."&amp;+(COUNTA(H$7:H109))))</f>
        <v/>
      </c>
      <c r="B109" s="219"/>
      <c r="C109" s="188"/>
      <c r="D109" s="39"/>
      <c r="E109" s="186"/>
      <c r="G109" s="178"/>
      <c r="H109" s="303"/>
      <c r="I109" s="302"/>
      <c r="J109" s="191"/>
      <c r="K109" s="236"/>
    </row>
    <row r="110" spans="1:11" ht="12.75" customHeight="1" x14ac:dyDescent="0.2">
      <c r="A110" s="187" t="str">
        <f>IF(ISBLANK(H110),"",($E$8&amp;"."&amp;+(COUNTA(H$7:H110))))</f>
        <v>4.1.27</v>
      </c>
      <c r="B110" s="219"/>
      <c r="C110" s="188"/>
      <c r="D110" s="190" t="s">
        <v>225</v>
      </c>
      <c r="E110" s="186" t="s">
        <v>226</v>
      </c>
      <c r="G110" s="178"/>
      <c r="H110" s="303" t="str">
        <f>H108</f>
        <v>m³</v>
      </c>
      <c r="I110" s="302">
        <f>I108</f>
        <v>1</v>
      </c>
      <c r="J110" s="191"/>
      <c r="K110" s="236"/>
    </row>
    <row r="111" spans="1:11" ht="12.75" customHeight="1" x14ac:dyDescent="0.2">
      <c r="A111" s="187"/>
      <c r="B111" s="219"/>
      <c r="C111" s="197"/>
      <c r="D111" s="190"/>
      <c r="E111" s="186"/>
      <c r="G111" s="178"/>
      <c r="H111" s="303"/>
      <c r="I111" s="302"/>
      <c r="J111" s="191"/>
      <c r="K111" s="236"/>
    </row>
    <row r="112" spans="1:11" ht="12.75" customHeight="1" x14ac:dyDescent="0.2">
      <c r="A112" s="187"/>
      <c r="B112" s="219"/>
      <c r="C112" s="311" t="s">
        <v>272</v>
      </c>
      <c r="D112" s="39"/>
      <c r="E112" s="186"/>
      <c r="G112" s="178"/>
      <c r="H112" s="303"/>
      <c r="I112" s="302"/>
      <c r="J112" s="191"/>
      <c r="K112" s="236"/>
    </row>
    <row r="113" spans="1:11" ht="12.75" customHeight="1" x14ac:dyDescent="0.2">
      <c r="A113" s="187"/>
      <c r="B113" s="219"/>
      <c r="C113" s="197"/>
      <c r="D113" s="190"/>
      <c r="E113" s="186"/>
      <c r="G113" s="178"/>
      <c r="H113" s="303"/>
      <c r="I113" s="302"/>
      <c r="J113" s="191"/>
      <c r="K113" s="236"/>
    </row>
    <row r="114" spans="1:11" ht="12.75" customHeight="1" x14ac:dyDescent="0.2">
      <c r="A114" s="187" t="str">
        <f>IF(ISBLANK(H114),"",($E$8&amp;"."&amp;+(COUNTA(H$7:H114))))</f>
        <v>4.1.28</v>
      </c>
      <c r="B114" s="219"/>
      <c r="C114" s="188"/>
      <c r="D114" s="190" t="s">
        <v>222</v>
      </c>
      <c r="E114" s="186" t="s">
        <v>223</v>
      </c>
      <c r="G114" s="178"/>
      <c r="H114" s="312" t="s">
        <v>228</v>
      </c>
      <c r="I114" s="302">
        <v>4</v>
      </c>
      <c r="J114" s="191"/>
      <c r="K114" s="236"/>
    </row>
    <row r="115" spans="1:11" ht="12.75" customHeight="1" x14ac:dyDescent="0.2">
      <c r="A115" s="187" t="str">
        <f>IF(ISBLANK(H115),"",($E$8&amp;"."&amp;+(COUNTA(H$7:H115))))</f>
        <v/>
      </c>
      <c r="B115" s="219"/>
      <c r="C115" s="188"/>
      <c r="D115" s="39"/>
      <c r="E115" s="186"/>
      <c r="G115" s="178"/>
      <c r="H115" s="303"/>
      <c r="I115" s="302"/>
      <c r="J115" s="191"/>
      <c r="K115" s="236"/>
    </row>
    <row r="116" spans="1:11" ht="12.75" customHeight="1" x14ac:dyDescent="0.2">
      <c r="A116" s="187" t="str">
        <f>IF(ISBLANK(H116),"",($E$8&amp;"."&amp;+(COUNTA(H$7:H116))))</f>
        <v>4.1.29</v>
      </c>
      <c r="B116" s="219"/>
      <c r="C116" s="188"/>
      <c r="D116" s="190" t="s">
        <v>225</v>
      </c>
      <c r="E116" s="186" t="s">
        <v>226</v>
      </c>
      <c r="G116" s="178"/>
      <c r="H116" s="303" t="str">
        <f>H114</f>
        <v>ea</v>
      </c>
      <c r="I116" s="302">
        <f>I114</f>
        <v>4</v>
      </c>
      <c r="J116" s="191"/>
      <c r="K116" s="236"/>
    </row>
    <row r="117" spans="1:11" ht="12.75" customHeight="1" x14ac:dyDescent="0.2">
      <c r="A117" s="187"/>
      <c r="B117" s="219"/>
      <c r="C117" s="188"/>
      <c r="D117" s="190"/>
      <c r="E117" s="186"/>
      <c r="G117" s="178"/>
      <c r="H117" s="303"/>
      <c r="I117" s="302"/>
      <c r="J117" s="191"/>
      <c r="K117" s="236"/>
    </row>
    <row r="118" spans="1:11" ht="12.75" customHeight="1" x14ac:dyDescent="0.2">
      <c r="A118" s="187"/>
      <c r="B118" s="219"/>
      <c r="C118" s="311" t="s">
        <v>273</v>
      </c>
      <c r="D118" s="190"/>
      <c r="E118" s="186"/>
      <c r="G118" s="178"/>
      <c r="H118" s="303"/>
      <c r="I118" s="302"/>
      <c r="J118" s="191"/>
      <c r="K118" s="236"/>
    </row>
    <row r="119" spans="1:11" ht="12.75" customHeight="1" x14ac:dyDescent="0.2">
      <c r="A119" s="187"/>
      <c r="B119" s="219"/>
      <c r="C119" s="196"/>
      <c r="D119" s="39"/>
      <c r="E119" s="186"/>
      <c r="G119" s="178"/>
      <c r="H119" s="303"/>
      <c r="I119" s="302"/>
      <c r="J119" s="191"/>
      <c r="K119" s="236"/>
    </row>
    <row r="120" spans="1:11" ht="12.75" customHeight="1" x14ac:dyDescent="0.2">
      <c r="A120" s="187" t="str">
        <f>IF(ISBLANK(H120),"",($E$8&amp;"."&amp;+(COUNTA(H$7:H120))))</f>
        <v>4.1.30</v>
      </c>
      <c r="B120" s="219"/>
      <c r="C120" s="188"/>
      <c r="D120" s="190" t="s">
        <v>222</v>
      </c>
      <c r="E120" s="186" t="s">
        <v>223</v>
      </c>
      <c r="G120" s="178"/>
      <c r="H120" s="312" t="s">
        <v>268</v>
      </c>
      <c r="I120" s="302">
        <v>10</v>
      </c>
      <c r="J120" s="191"/>
      <c r="K120" s="236"/>
    </row>
    <row r="121" spans="1:11" ht="12.75" customHeight="1" x14ac:dyDescent="0.2">
      <c r="A121" s="187" t="str">
        <f>IF(ISBLANK(H121),"",($E$8&amp;"."&amp;+(COUNTA(H$7:H121))))</f>
        <v/>
      </c>
      <c r="B121" s="219"/>
      <c r="C121" s="188"/>
      <c r="D121" s="39"/>
      <c r="E121" s="186"/>
      <c r="G121" s="178"/>
      <c r="H121" s="303"/>
      <c r="I121" s="302"/>
      <c r="J121" s="191"/>
      <c r="K121" s="236"/>
    </row>
    <row r="122" spans="1:11" ht="12.75" customHeight="1" x14ac:dyDescent="0.2">
      <c r="A122" s="187" t="str">
        <f>IF(ISBLANK(H122),"",($E$8&amp;"."&amp;+(COUNTA(H$7:H122))))</f>
        <v>4.1.31</v>
      </c>
      <c r="B122" s="219"/>
      <c r="C122" s="188"/>
      <c r="D122" s="190" t="s">
        <v>225</v>
      </c>
      <c r="E122" s="186" t="s">
        <v>226</v>
      </c>
      <c r="G122" s="178"/>
      <c r="H122" s="303" t="str">
        <f>H120</f>
        <v>m³</v>
      </c>
      <c r="I122" s="302">
        <f>I120</f>
        <v>10</v>
      </c>
      <c r="J122" s="191"/>
      <c r="K122" s="236"/>
    </row>
    <row r="123" spans="1:11" ht="12.75" customHeight="1" x14ac:dyDescent="0.2">
      <c r="A123" s="187"/>
      <c r="B123" s="219"/>
      <c r="C123" s="197"/>
      <c r="D123" s="190"/>
      <c r="E123" s="186"/>
      <c r="G123" s="178"/>
      <c r="H123" s="303"/>
      <c r="I123" s="302"/>
      <c r="J123" s="191"/>
      <c r="K123" s="236"/>
    </row>
    <row r="124" spans="1:11" ht="12.75" customHeight="1" x14ac:dyDescent="0.2">
      <c r="A124" s="187"/>
      <c r="B124" s="219"/>
      <c r="C124" s="311" t="s">
        <v>274</v>
      </c>
      <c r="D124" s="189"/>
      <c r="E124" s="186"/>
      <c r="G124" s="178"/>
      <c r="H124" s="303"/>
      <c r="I124" s="302"/>
      <c r="J124" s="191"/>
      <c r="K124" s="236"/>
    </row>
    <row r="125" spans="1:11" ht="12.75" customHeight="1" x14ac:dyDescent="0.2">
      <c r="A125" s="187"/>
      <c r="B125" s="219"/>
      <c r="C125" s="39"/>
      <c r="D125" s="189"/>
      <c r="E125" s="186"/>
      <c r="G125" s="178"/>
      <c r="H125" s="303"/>
      <c r="I125" s="302"/>
      <c r="J125" s="191"/>
      <c r="K125" s="236"/>
    </row>
    <row r="126" spans="1:11" ht="12.75" customHeight="1" x14ac:dyDescent="0.2">
      <c r="A126" s="187"/>
      <c r="C126" s="311" t="s">
        <v>227</v>
      </c>
      <c r="D126" s="39"/>
      <c r="E126" s="186"/>
      <c r="G126" s="178"/>
      <c r="H126" s="303"/>
      <c r="I126" s="302"/>
      <c r="J126" s="191"/>
      <c r="K126" s="236"/>
    </row>
    <row r="127" spans="1:11" ht="12.75" customHeight="1" x14ac:dyDescent="0.2">
      <c r="A127" s="187"/>
      <c r="B127" s="219"/>
      <c r="C127" s="197"/>
      <c r="D127" s="190"/>
      <c r="E127" s="186"/>
      <c r="G127" s="178"/>
      <c r="H127" s="303"/>
      <c r="I127" s="302"/>
      <c r="J127" s="191"/>
      <c r="K127" s="236"/>
    </row>
    <row r="128" spans="1:11" ht="12.75" customHeight="1" x14ac:dyDescent="0.2">
      <c r="A128" s="187" t="str">
        <f>IF(ISBLANK(H128),"",($E$8&amp;"."&amp;+(COUNTA(H$7:H128))))</f>
        <v>4.1.32</v>
      </c>
      <c r="B128" s="219"/>
      <c r="C128" s="188"/>
      <c r="D128" s="190" t="s">
        <v>222</v>
      </c>
      <c r="E128" s="186" t="s">
        <v>223</v>
      </c>
      <c r="G128" s="178"/>
      <c r="H128" s="312" t="s">
        <v>228</v>
      </c>
      <c r="I128" s="302">
        <v>4</v>
      </c>
      <c r="J128" s="191"/>
      <c r="K128" s="236"/>
    </row>
    <row r="129" spans="1:11" ht="12.75" customHeight="1" x14ac:dyDescent="0.2">
      <c r="A129" s="187" t="str">
        <f>IF(ISBLANK(H129),"",($E$8&amp;"."&amp;+(COUNTA(H$7:H129))))</f>
        <v/>
      </c>
      <c r="B129" s="219"/>
      <c r="C129" s="188"/>
      <c r="D129" s="39"/>
      <c r="E129" s="186"/>
      <c r="G129" s="178"/>
      <c r="H129" s="303"/>
      <c r="I129" s="302"/>
      <c r="J129" s="191"/>
      <c r="K129" s="236"/>
    </row>
    <row r="130" spans="1:11" ht="12.75" customHeight="1" x14ac:dyDescent="0.2">
      <c r="A130" s="187" t="str">
        <f>IF(ISBLANK(H130),"",($E$8&amp;"."&amp;+(COUNTA(H$7:H130))))</f>
        <v>4.1.33</v>
      </c>
      <c r="B130" s="219"/>
      <c r="C130" s="188"/>
      <c r="D130" s="190" t="s">
        <v>225</v>
      </c>
      <c r="E130" s="186" t="s">
        <v>226</v>
      </c>
      <c r="G130" s="178"/>
      <c r="H130" s="303" t="str">
        <f>H128</f>
        <v>ea</v>
      </c>
      <c r="I130" s="302">
        <f>I128</f>
        <v>4</v>
      </c>
      <c r="J130" s="191"/>
      <c r="K130" s="236"/>
    </row>
    <row r="131" spans="1:11" ht="12.75" customHeight="1" x14ac:dyDescent="0.2">
      <c r="A131" s="187"/>
      <c r="B131" s="219"/>
      <c r="C131" s="196"/>
      <c r="D131" s="39"/>
      <c r="E131" s="186"/>
      <c r="G131" s="178"/>
      <c r="H131" s="303"/>
      <c r="I131" s="302"/>
      <c r="J131" s="191"/>
      <c r="K131" s="236"/>
    </row>
    <row r="132" spans="1:11" ht="12.75" customHeight="1" x14ac:dyDescent="0.2">
      <c r="A132" s="187"/>
      <c r="B132" s="219"/>
      <c r="C132" s="536" t="s">
        <v>275</v>
      </c>
      <c r="D132" s="537"/>
      <c r="E132" s="537"/>
      <c r="F132" s="537"/>
      <c r="G132" s="538"/>
      <c r="H132" s="303"/>
      <c r="I132" s="302"/>
      <c r="J132" s="191"/>
      <c r="K132" s="236"/>
    </row>
    <row r="133" spans="1:11" ht="12.75" customHeight="1" x14ac:dyDescent="0.2">
      <c r="A133" s="187"/>
      <c r="B133" s="219"/>
      <c r="C133" s="196"/>
      <c r="D133" s="39"/>
      <c r="E133" s="186"/>
      <c r="G133" s="178"/>
      <c r="H133" s="303"/>
      <c r="I133" s="302"/>
      <c r="J133" s="191"/>
      <c r="K133" s="236"/>
    </row>
    <row r="134" spans="1:11" ht="12.75" customHeight="1" x14ac:dyDescent="0.2">
      <c r="A134" s="187" t="str">
        <f>IF(ISBLANK(H134),"",($E$8&amp;"."&amp;+(COUNTA(H$7:H134))))</f>
        <v>4.1.34</v>
      </c>
      <c r="B134" s="219"/>
      <c r="C134" s="188"/>
      <c r="D134" s="190" t="s">
        <v>222</v>
      </c>
      <c r="E134" s="186" t="s">
        <v>223</v>
      </c>
      <c r="G134" s="178"/>
      <c r="H134" s="312" t="s">
        <v>276</v>
      </c>
      <c r="I134" s="302">
        <v>1</v>
      </c>
      <c r="J134" s="191"/>
      <c r="K134" s="236"/>
    </row>
    <row r="135" spans="1:11" ht="12.75" customHeight="1" x14ac:dyDescent="0.2">
      <c r="A135" s="187" t="str">
        <f>IF(ISBLANK(H135),"",($E$8&amp;"."&amp;+(COUNTA(H$7:H135))))</f>
        <v/>
      </c>
      <c r="B135" s="219"/>
      <c r="C135" s="188"/>
      <c r="D135" s="39"/>
      <c r="E135" s="186"/>
      <c r="G135" s="178"/>
      <c r="H135" s="303"/>
      <c r="I135" s="302"/>
      <c r="J135" s="191"/>
      <c r="K135" s="236"/>
    </row>
    <row r="136" spans="1:11" ht="12.75" customHeight="1" x14ac:dyDescent="0.2">
      <c r="A136" s="187" t="str">
        <f>IF(ISBLANK(H136),"",($E$8&amp;"."&amp;+(COUNTA(H$7:H136))))</f>
        <v>4.1.35</v>
      </c>
      <c r="B136" s="219"/>
      <c r="C136" s="188"/>
      <c r="D136" s="190" t="s">
        <v>225</v>
      </c>
      <c r="E136" s="186" t="s">
        <v>226</v>
      </c>
      <c r="G136" s="178"/>
      <c r="H136" s="303" t="str">
        <f>H134</f>
        <v>Lot</v>
      </c>
      <c r="I136" s="302">
        <f>I134</f>
        <v>1</v>
      </c>
      <c r="J136" s="191"/>
      <c r="K136" s="236"/>
    </row>
    <row r="137" spans="1:11" ht="12.75" customHeight="1" x14ac:dyDescent="0.2">
      <c r="A137" s="187"/>
      <c r="B137" s="219"/>
      <c r="C137" s="188"/>
      <c r="D137" s="189"/>
      <c r="E137" s="186"/>
      <c r="G137" s="178"/>
      <c r="H137" s="303"/>
      <c r="I137" s="302"/>
      <c r="J137" s="191"/>
      <c r="K137" s="236"/>
    </row>
    <row r="138" spans="1:11" ht="12.75" customHeight="1" x14ac:dyDescent="0.2">
      <c r="A138" s="187"/>
      <c r="B138" s="219"/>
      <c r="C138" s="565" t="s">
        <v>277</v>
      </c>
      <c r="D138" s="566"/>
      <c r="E138" s="566"/>
      <c r="F138" s="566"/>
      <c r="G138" s="567"/>
      <c r="H138" s="303"/>
      <c r="I138" s="302"/>
      <c r="J138" s="191"/>
      <c r="K138" s="236"/>
    </row>
    <row r="139" spans="1:11" ht="12.75" customHeight="1" x14ac:dyDescent="0.2">
      <c r="A139" s="187"/>
      <c r="B139" s="219"/>
      <c r="C139" s="188"/>
      <c r="D139" s="190"/>
      <c r="E139" s="186"/>
      <c r="G139" s="178"/>
      <c r="H139" s="303"/>
      <c r="I139" s="302"/>
      <c r="J139" s="191"/>
      <c r="K139" s="236"/>
    </row>
    <row r="140" spans="1:11" ht="12.75" customHeight="1" x14ac:dyDescent="0.2">
      <c r="A140" s="187" t="str">
        <f>IF(ISBLANK(H140),"",($E$8&amp;"."&amp;+(COUNTA(H$7:H140))))</f>
        <v>4.1.36</v>
      </c>
      <c r="B140" s="219"/>
      <c r="C140" s="188"/>
      <c r="D140" s="190" t="s">
        <v>222</v>
      </c>
      <c r="E140" s="186" t="s">
        <v>223</v>
      </c>
      <c r="G140" s="178"/>
      <c r="H140" s="312" t="s">
        <v>228</v>
      </c>
      <c r="I140" s="302">
        <v>1</v>
      </c>
      <c r="J140" s="191"/>
      <c r="K140" s="236"/>
    </row>
    <row r="141" spans="1:11" ht="12.75" customHeight="1" x14ac:dyDescent="0.2">
      <c r="A141" s="187" t="str">
        <f>IF(ISBLANK(H141),"",($E$8&amp;"."&amp;+(COUNTA(H$7:H141))))</f>
        <v/>
      </c>
      <c r="B141" s="219"/>
      <c r="C141" s="188"/>
      <c r="D141" s="39"/>
      <c r="E141" s="186"/>
      <c r="G141" s="178"/>
      <c r="H141" s="303"/>
      <c r="I141" s="302"/>
      <c r="J141" s="191"/>
      <c r="K141" s="236"/>
    </row>
    <row r="142" spans="1:11" ht="12.75" customHeight="1" x14ac:dyDescent="0.2">
      <c r="A142" s="187" t="str">
        <f>IF(ISBLANK(H142),"",($E$8&amp;"."&amp;+(COUNTA(H$7:H142))))</f>
        <v>4.1.37</v>
      </c>
      <c r="B142" s="219"/>
      <c r="C142" s="188"/>
      <c r="D142" s="190" t="s">
        <v>225</v>
      </c>
      <c r="E142" s="186" t="s">
        <v>226</v>
      </c>
      <c r="G142" s="178"/>
      <c r="H142" s="303" t="str">
        <f>H140</f>
        <v>ea</v>
      </c>
      <c r="I142" s="302">
        <f>I140</f>
        <v>1</v>
      </c>
      <c r="J142" s="191"/>
      <c r="K142" s="236"/>
    </row>
    <row r="143" spans="1:11" ht="12.75" customHeight="1" x14ac:dyDescent="0.2">
      <c r="A143" s="187"/>
      <c r="B143" s="219"/>
      <c r="C143" s="188"/>
      <c r="D143" s="39"/>
      <c r="E143" s="186"/>
      <c r="G143" s="178"/>
      <c r="H143" s="303"/>
      <c r="I143" s="302"/>
      <c r="J143" s="191"/>
      <c r="K143" s="236"/>
    </row>
    <row r="144" spans="1:11" ht="12.75" customHeight="1" x14ac:dyDescent="0.2">
      <c r="A144" s="187"/>
      <c r="B144" s="219"/>
      <c r="C144" s="188"/>
      <c r="D144" s="39"/>
      <c r="E144" s="186"/>
      <c r="G144" s="178"/>
      <c r="H144" s="303"/>
      <c r="I144" s="302"/>
      <c r="J144" s="191"/>
      <c r="K144" s="236"/>
    </row>
    <row r="145" spans="1:11" ht="12.75" customHeight="1" x14ac:dyDescent="0.2">
      <c r="A145" s="187"/>
      <c r="B145" s="219"/>
      <c r="C145" s="188"/>
      <c r="D145" s="39"/>
      <c r="E145" s="186"/>
      <c r="G145" s="178"/>
      <c r="H145" s="303"/>
      <c r="I145" s="302"/>
      <c r="J145" s="191"/>
      <c r="K145" s="236"/>
    </row>
    <row r="146" spans="1:11" ht="12.75" customHeight="1" x14ac:dyDescent="0.2">
      <c r="A146" s="187"/>
      <c r="B146" s="219"/>
      <c r="C146" s="188"/>
      <c r="D146" s="39"/>
      <c r="E146" s="186"/>
      <c r="G146" s="178"/>
      <c r="H146" s="303"/>
      <c r="I146" s="302"/>
      <c r="J146" s="191"/>
      <c r="K146" s="236"/>
    </row>
    <row r="147" spans="1:11" ht="12.75" customHeight="1" x14ac:dyDescent="0.2">
      <c r="A147" s="187"/>
      <c r="B147" s="219"/>
      <c r="C147" s="188"/>
      <c r="D147" s="39"/>
      <c r="E147" s="186"/>
      <c r="G147" s="178"/>
      <c r="H147" s="303"/>
      <c r="I147" s="302"/>
      <c r="J147" s="191"/>
      <c r="K147" s="236"/>
    </row>
    <row r="148" spans="1:11" ht="12.75" customHeight="1" x14ac:dyDescent="0.2">
      <c r="A148" s="187"/>
      <c r="B148" s="219"/>
      <c r="C148" s="188"/>
      <c r="D148" s="39"/>
      <c r="E148" s="186"/>
      <c r="G148" s="178"/>
      <c r="H148" s="303"/>
      <c r="I148" s="302"/>
      <c r="J148" s="191"/>
      <c r="K148" s="236"/>
    </row>
    <row r="149" spans="1:11" ht="12.75" customHeight="1" x14ac:dyDescent="0.2">
      <c r="A149" s="187"/>
      <c r="B149" s="219"/>
      <c r="C149" s="188"/>
      <c r="D149" s="39"/>
      <c r="E149" s="186"/>
      <c r="G149" s="178"/>
      <c r="H149" s="303"/>
      <c r="I149" s="302"/>
      <c r="J149" s="191"/>
      <c r="K149" s="236"/>
    </row>
    <row r="150" spans="1:11" ht="12.75" customHeight="1" x14ac:dyDescent="0.2">
      <c r="A150" s="187"/>
      <c r="B150" s="219"/>
      <c r="C150" s="188"/>
      <c r="D150" s="190"/>
      <c r="E150" s="186"/>
      <c r="G150" s="178"/>
      <c r="H150" s="303"/>
      <c r="I150" s="302"/>
      <c r="J150" s="191"/>
      <c r="K150" s="236"/>
    </row>
    <row r="151" spans="1:11" ht="12.75" customHeight="1" x14ac:dyDescent="0.2">
      <c r="A151" s="187"/>
      <c r="B151" s="219"/>
      <c r="C151" s="188"/>
      <c r="D151" s="39"/>
      <c r="E151" s="186"/>
      <c r="G151" s="178"/>
      <c r="H151" s="303"/>
      <c r="I151" s="302"/>
      <c r="J151" s="191"/>
      <c r="K151" s="236"/>
    </row>
    <row r="152" spans="1:11" ht="12.75" customHeight="1" x14ac:dyDescent="0.2">
      <c r="A152" s="187"/>
      <c r="B152" s="219"/>
      <c r="C152" s="188"/>
      <c r="D152" s="190"/>
      <c r="E152" s="186"/>
      <c r="G152" s="178"/>
      <c r="H152" s="303"/>
      <c r="I152" s="302"/>
      <c r="J152" s="191"/>
      <c r="K152" s="236"/>
    </row>
    <row r="153" spans="1:11" ht="15" customHeight="1" x14ac:dyDescent="0.2">
      <c r="A153" s="187"/>
      <c r="B153" s="219"/>
      <c r="C153" s="188"/>
      <c r="D153" s="190"/>
      <c r="E153" s="186"/>
      <c r="G153" s="178"/>
      <c r="H153" s="303"/>
      <c r="I153" s="302"/>
      <c r="J153" s="191"/>
      <c r="K153" s="236"/>
    </row>
    <row r="154" spans="1:11" s="203" customFormat="1" ht="12.75" customHeight="1" x14ac:dyDescent="0.2">
      <c r="A154" s="198"/>
      <c r="B154" s="199"/>
      <c r="C154" s="200"/>
      <c r="D154" s="200"/>
      <c r="E154" s="200"/>
      <c r="F154" s="200"/>
      <c r="G154" s="200"/>
      <c r="H154" s="360"/>
      <c r="I154" s="305"/>
      <c r="J154" s="226" t="s">
        <v>106</v>
      </c>
      <c r="K154" s="237">
        <f>SUM(K7:K153)</f>
        <v>0</v>
      </c>
    </row>
    <row r="155" spans="1:11" s="203" customFormat="1" ht="12.75" customHeight="1" x14ac:dyDescent="0.2">
      <c r="A155" s="198"/>
      <c r="B155" s="272"/>
      <c r="C155" s="274"/>
      <c r="D155" s="200"/>
      <c r="E155" s="200"/>
      <c r="F155" s="200"/>
      <c r="G155" s="276"/>
      <c r="H155" s="306"/>
      <c r="I155" s="309"/>
      <c r="J155" s="227" t="s">
        <v>107</v>
      </c>
      <c r="K155" s="275">
        <f>K154</f>
        <v>0</v>
      </c>
    </row>
    <row r="156" spans="1:11" ht="12.75" customHeight="1" x14ac:dyDescent="0.2">
      <c r="A156" s="187" t="str">
        <f>IF(ISBLANK(H156),"",($E$8&amp;"."&amp;+(COUNTA(H$7:H156))))</f>
        <v/>
      </c>
      <c r="B156" s="219"/>
      <c r="C156" s="188"/>
      <c r="D156" s="190"/>
      <c r="E156" s="186"/>
      <c r="G156" s="178"/>
      <c r="H156" s="303"/>
      <c r="I156" s="302"/>
      <c r="J156" s="191"/>
      <c r="K156" s="236"/>
    </row>
    <row r="157" spans="1:11" ht="12.75" customHeight="1" x14ac:dyDescent="0.2">
      <c r="A157" s="187"/>
      <c r="B157" s="219"/>
      <c r="C157" s="196" t="s">
        <v>278</v>
      </c>
      <c r="D157" s="39"/>
      <c r="E157" s="186"/>
      <c r="G157" s="178"/>
      <c r="H157" s="303"/>
      <c r="I157" s="302"/>
      <c r="J157" s="191"/>
      <c r="K157" s="236"/>
    </row>
    <row r="158" spans="1:11" ht="12.75" customHeight="1" x14ac:dyDescent="0.2">
      <c r="A158" s="187"/>
      <c r="B158" s="219"/>
      <c r="C158" s="204"/>
      <c r="D158" s="190"/>
      <c r="E158" s="186"/>
      <c r="G158" s="178"/>
      <c r="H158" s="303"/>
      <c r="I158" s="302"/>
      <c r="J158" s="191"/>
      <c r="K158" s="236"/>
    </row>
    <row r="159" spans="1:11" ht="12.75" customHeight="1" x14ac:dyDescent="0.2">
      <c r="A159" s="187"/>
      <c r="B159" s="219"/>
      <c r="C159" s="557" t="s">
        <v>279</v>
      </c>
      <c r="D159" s="558"/>
      <c r="E159" s="558"/>
      <c r="F159" s="558"/>
      <c r="G159" s="559"/>
      <c r="H159" s="303"/>
      <c r="I159" s="302"/>
      <c r="J159" s="191"/>
      <c r="K159" s="236">
        <f>I159*J159</f>
        <v>0</v>
      </c>
    </row>
    <row r="160" spans="1:11" ht="12.75" customHeight="1" x14ac:dyDescent="0.2">
      <c r="A160" s="187"/>
      <c r="B160" s="219"/>
      <c r="C160" s="557"/>
      <c r="D160" s="558"/>
      <c r="E160" s="558"/>
      <c r="F160" s="558"/>
      <c r="G160" s="559"/>
      <c r="H160" s="303"/>
      <c r="I160" s="302"/>
      <c r="J160" s="191"/>
      <c r="K160" s="236"/>
    </row>
    <row r="161" spans="1:11" ht="12.75" customHeight="1" x14ac:dyDescent="0.2">
      <c r="A161" s="187"/>
      <c r="B161" s="219"/>
      <c r="C161" s="557"/>
      <c r="D161" s="558"/>
      <c r="E161" s="558"/>
      <c r="F161" s="558"/>
      <c r="G161" s="559"/>
      <c r="H161" s="312"/>
      <c r="I161" s="302"/>
      <c r="J161" s="191"/>
      <c r="K161" s="236">
        <f>I161*J161</f>
        <v>0</v>
      </c>
    </row>
    <row r="162" spans="1:11" ht="12.75" customHeight="1" x14ac:dyDescent="0.2">
      <c r="A162" s="187"/>
      <c r="B162" s="219"/>
      <c r="C162" s="557"/>
      <c r="D162" s="558"/>
      <c r="E162" s="558"/>
      <c r="F162" s="558"/>
      <c r="G162" s="559"/>
      <c r="H162" s="303"/>
      <c r="I162" s="302"/>
      <c r="J162" s="191"/>
      <c r="K162" s="236"/>
    </row>
    <row r="163" spans="1:11" ht="12.75" customHeight="1" x14ac:dyDescent="0.2">
      <c r="A163" s="187"/>
      <c r="B163" s="219"/>
      <c r="C163" s="196" t="s">
        <v>278</v>
      </c>
      <c r="D163" s="39"/>
      <c r="E163" s="186"/>
      <c r="G163" s="178"/>
      <c r="H163" s="303"/>
      <c r="I163" s="302"/>
      <c r="J163" s="191"/>
      <c r="K163" s="236"/>
    </row>
    <row r="164" spans="1:11" ht="12.75" customHeight="1" x14ac:dyDescent="0.2">
      <c r="A164" s="187"/>
      <c r="B164" s="219"/>
      <c r="C164" s="204"/>
      <c r="D164" s="190"/>
      <c r="E164" s="186"/>
      <c r="G164" s="178"/>
      <c r="H164" s="303"/>
      <c r="I164" s="302"/>
      <c r="J164" s="191"/>
      <c r="K164" s="236"/>
    </row>
    <row r="165" spans="1:11" ht="12.75" customHeight="1" x14ac:dyDescent="0.2">
      <c r="A165" s="187"/>
      <c r="B165" s="175"/>
      <c r="C165" s="557" t="s">
        <v>279</v>
      </c>
      <c r="D165" s="558"/>
      <c r="E165" s="558"/>
      <c r="F165" s="558"/>
      <c r="G165" s="559"/>
      <c r="H165" s="312"/>
      <c r="I165" s="302"/>
      <c r="J165" s="191"/>
      <c r="K165" s="236"/>
    </row>
    <row r="166" spans="1:11" ht="27.75" customHeight="1" x14ac:dyDescent="0.2">
      <c r="A166" s="187"/>
      <c r="B166" s="175"/>
      <c r="C166" s="557"/>
      <c r="D166" s="558"/>
      <c r="E166" s="558"/>
      <c r="F166" s="558"/>
      <c r="G166" s="559"/>
      <c r="H166" s="303"/>
      <c r="I166" s="302"/>
      <c r="J166" s="191"/>
      <c r="K166" s="236"/>
    </row>
    <row r="167" spans="1:11" ht="12.75" customHeight="1" x14ac:dyDescent="0.2">
      <c r="A167" s="187"/>
      <c r="B167" s="175"/>
      <c r="C167" s="344"/>
      <c r="D167" s="344"/>
      <c r="E167" s="344"/>
      <c r="F167" s="344"/>
      <c r="G167" s="345"/>
      <c r="H167" s="303"/>
      <c r="I167" s="302"/>
      <c r="J167" s="191"/>
      <c r="K167" s="236"/>
    </row>
    <row r="168" spans="1:11" ht="12.75" customHeight="1" x14ac:dyDescent="0.2">
      <c r="A168" s="187"/>
      <c r="B168" s="175"/>
      <c r="C168" s="314" t="s">
        <v>280</v>
      </c>
      <c r="D168" s="189"/>
      <c r="E168" s="186"/>
      <c r="G168" s="178"/>
      <c r="H168" s="303"/>
      <c r="I168" s="302"/>
      <c r="J168" s="228"/>
      <c r="K168" s="236"/>
    </row>
    <row r="169" spans="1:11" ht="12.75" customHeight="1" x14ac:dyDescent="0.2">
      <c r="A169" s="187"/>
      <c r="B169" s="175"/>
      <c r="C169" s="314"/>
      <c r="D169" s="39"/>
      <c r="E169" s="186"/>
      <c r="G169" s="178"/>
      <c r="H169" s="303"/>
      <c r="I169" s="302"/>
      <c r="J169" s="191"/>
      <c r="K169" s="236"/>
    </row>
    <row r="170" spans="1:11" ht="12.75" customHeight="1" x14ac:dyDescent="0.2">
      <c r="A170" s="187"/>
      <c r="B170" s="175"/>
      <c r="C170" s="546" t="s">
        <v>281</v>
      </c>
      <c r="D170" s="547"/>
      <c r="E170" s="547"/>
      <c r="F170" s="547"/>
      <c r="G170" s="548"/>
      <c r="H170" s="303"/>
      <c r="I170" s="302"/>
      <c r="J170" s="191"/>
      <c r="K170" s="236"/>
    </row>
    <row r="171" spans="1:11" ht="12.75" customHeight="1" x14ac:dyDescent="0.2">
      <c r="A171" s="187"/>
      <c r="B171" s="175"/>
      <c r="C171" s="546"/>
      <c r="D171" s="547"/>
      <c r="E171" s="547"/>
      <c r="F171" s="547"/>
      <c r="G171" s="548"/>
      <c r="H171" s="303"/>
      <c r="I171" s="302"/>
      <c r="J171" s="191"/>
      <c r="K171" s="236"/>
    </row>
    <row r="172" spans="1:11" ht="12.75" customHeight="1" x14ac:dyDescent="0.2">
      <c r="A172" s="187"/>
      <c r="B172" s="175"/>
      <c r="C172" s="546"/>
      <c r="D172" s="547"/>
      <c r="E172" s="547"/>
      <c r="F172" s="547"/>
      <c r="G172" s="548"/>
      <c r="H172" s="303"/>
      <c r="I172" s="302"/>
      <c r="J172" s="191"/>
      <c r="K172" s="236"/>
    </row>
    <row r="173" spans="1:11" ht="12.75" customHeight="1" x14ac:dyDescent="0.2">
      <c r="A173" s="187"/>
      <c r="B173" s="175"/>
      <c r="C173" s="546"/>
      <c r="D173" s="547"/>
      <c r="E173" s="547"/>
      <c r="F173" s="547"/>
      <c r="G173" s="548"/>
      <c r="H173" s="303"/>
      <c r="I173" s="302"/>
      <c r="J173" s="191"/>
      <c r="K173" s="236"/>
    </row>
    <row r="174" spans="1:11" ht="12.75" customHeight="1" x14ac:dyDescent="0.2">
      <c r="A174" s="187"/>
      <c r="B174" s="175"/>
      <c r="C174" s="546"/>
      <c r="D174" s="547"/>
      <c r="E174" s="547"/>
      <c r="F174" s="547"/>
      <c r="G174" s="548"/>
      <c r="H174" s="303"/>
      <c r="I174" s="302"/>
      <c r="J174" s="191"/>
      <c r="K174" s="236"/>
    </row>
    <row r="175" spans="1:11" ht="27" customHeight="1" x14ac:dyDescent="0.2">
      <c r="A175" s="187"/>
      <c r="B175" s="175"/>
      <c r="C175" s="546"/>
      <c r="D175" s="547"/>
      <c r="E175" s="547"/>
      <c r="F175" s="547"/>
      <c r="G175" s="548"/>
      <c r="H175" s="303"/>
      <c r="I175" s="302"/>
      <c r="J175" s="228"/>
      <c r="K175" s="236"/>
    </row>
    <row r="176" spans="1:11" ht="12.75" customHeight="1" x14ac:dyDescent="0.2">
      <c r="A176" s="187"/>
      <c r="B176" s="175"/>
      <c r="C176" s="346"/>
      <c r="D176" s="346"/>
      <c r="E176" s="346"/>
      <c r="F176" s="346"/>
      <c r="G176" s="347"/>
      <c r="H176" s="303"/>
      <c r="I176" s="302"/>
      <c r="J176" s="191"/>
      <c r="K176" s="236"/>
    </row>
    <row r="177" spans="1:11" ht="40.5" customHeight="1" x14ac:dyDescent="0.2">
      <c r="A177" s="187"/>
      <c r="B177" s="175"/>
      <c r="C177" s="320" t="s">
        <v>282</v>
      </c>
      <c r="D177" s="346"/>
      <c r="E177" s="346"/>
      <c r="F177" s="346"/>
      <c r="G177" s="347"/>
      <c r="H177" s="303"/>
      <c r="I177" s="315"/>
      <c r="J177" s="191"/>
      <c r="K177" s="236"/>
    </row>
    <row r="178" spans="1:11" ht="12.75" hidden="1" customHeight="1" x14ac:dyDescent="0.2">
      <c r="A178" s="187"/>
      <c r="B178" s="175"/>
      <c r="C178" s="346"/>
      <c r="D178" s="346"/>
      <c r="E178" s="346"/>
      <c r="F178" s="346"/>
      <c r="G178" s="347"/>
      <c r="H178" s="303"/>
      <c r="I178" s="315"/>
      <c r="J178" s="191"/>
      <c r="K178" s="236"/>
    </row>
    <row r="179" spans="1:11" ht="12.75" customHeight="1" x14ac:dyDescent="0.2">
      <c r="A179" s="187" t="str">
        <f>IF(ISBLANK(H179),"",($E$8&amp;"."&amp;+(COUNTA(H$7:H179))))</f>
        <v>4.1.38</v>
      </c>
      <c r="B179" s="175"/>
      <c r="C179" s="39"/>
      <c r="D179" s="190" t="s">
        <v>222</v>
      </c>
      <c r="E179" s="186" t="s">
        <v>223</v>
      </c>
      <c r="G179" s="178"/>
      <c r="H179" s="317" t="s">
        <v>283</v>
      </c>
      <c r="I179" s="302">
        <v>520</v>
      </c>
      <c r="J179" s="191"/>
      <c r="K179" s="236"/>
    </row>
    <row r="180" spans="1:11" ht="12.75" customHeight="1" x14ac:dyDescent="0.2">
      <c r="A180" s="187" t="str">
        <f>IF(ISBLANK(H180),"",($E$8&amp;"."&amp;+(COUNTA(H$7:H180))))</f>
        <v/>
      </c>
      <c r="B180" s="175"/>
      <c r="C180" s="39"/>
      <c r="D180" s="39"/>
      <c r="E180" s="186"/>
      <c r="G180" s="178"/>
      <c r="H180" s="303"/>
      <c r="I180" s="302"/>
      <c r="J180" s="191"/>
      <c r="K180" s="236"/>
    </row>
    <row r="181" spans="1:11" ht="12.75" customHeight="1" x14ac:dyDescent="0.2">
      <c r="A181" s="187" t="str">
        <f>IF(ISBLANK(H181),"",($E$8&amp;"."&amp;+(COUNTA(H$7:H181))))</f>
        <v>4.1.39</v>
      </c>
      <c r="B181" s="175"/>
      <c r="C181" s="39"/>
      <c r="D181" s="190" t="s">
        <v>225</v>
      </c>
      <c r="E181" s="186" t="s">
        <v>226</v>
      </c>
      <c r="G181" s="178"/>
      <c r="H181" s="303" t="str">
        <f>H179</f>
        <v>m³</v>
      </c>
      <c r="I181" s="302">
        <f>I179</f>
        <v>520</v>
      </c>
      <c r="J181" s="191"/>
      <c r="K181" s="236"/>
    </row>
    <row r="182" spans="1:11" ht="12.75" customHeight="1" x14ac:dyDescent="0.2">
      <c r="A182" s="187" t="str">
        <f>IF(ISBLANK(H182),"",($E$8&amp;"."&amp;+(COUNTA(H$7:H182))))</f>
        <v/>
      </c>
      <c r="B182" s="175"/>
      <c r="C182" s="39"/>
      <c r="D182" s="39"/>
      <c r="E182" s="186"/>
      <c r="G182" s="178"/>
      <c r="H182" s="303"/>
      <c r="I182" s="302"/>
      <c r="J182" s="191"/>
      <c r="K182" s="236"/>
    </row>
    <row r="183" spans="1:11" ht="12.75" customHeight="1" x14ac:dyDescent="0.2">
      <c r="A183" s="187"/>
      <c r="B183" s="175"/>
      <c r="C183" s="320" t="s">
        <v>284</v>
      </c>
      <c r="D183" s="190"/>
      <c r="E183" s="186"/>
      <c r="G183" s="178"/>
      <c r="H183" s="303"/>
      <c r="I183" s="315"/>
      <c r="J183" s="191"/>
      <c r="K183" s="236"/>
    </row>
    <row r="184" spans="1:11" ht="12.75" customHeight="1" x14ac:dyDescent="0.2">
      <c r="A184" s="187"/>
      <c r="B184" s="175"/>
      <c r="C184" s="39"/>
      <c r="D184" s="190"/>
      <c r="E184" s="186"/>
      <c r="G184" s="178"/>
      <c r="H184" s="303"/>
      <c r="I184" s="315"/>
      <c r="J184" s="191"/>
      <c r="K184" s="236"/>
    </row>
    <row r="185" spans="1:11" ht="12.75" customHeight="1" x14ac:dyDescent="0.2">
      <c r="A185" s="187" t="str">
        <f>IF(ISBLANK(H185),"",($E$8&amp;"."&amp;+(COUNTA(H$7:H185))))</f>
        <v>4.1.40</v>
      </c>
      <c r="B185" s="175"/>
      <c r="C185" s="39"/>
      <c r="D185" s="190" t="s">
        <v>222</v>
      </c>
      <c r="E185" s="186" t="s">
        <v>223</v>
      </c>
      <c r="G185" s="178"/>
      <c r="H185" s="317" t="s">
        <v>224</v>
      </c>
      <c r="I185" s="302">
        <v>1300</v>
      </c>
      <c r="J185" s="191"/>
      <c r="K185" s="236"/>
    </row>
    <row r="186" spans="1:11" ht="12.75" customHeight="1" x14ac:dyDescent="0.2">
      <c r="A186" s="187" t="str">
        <f>IF(ISBLANK(H186),"",($E$8&amp;"."&amp;+(COUNTA(H$7:H186))))</f>
        <v/>
      </c>
      <c r="B186" s="175"/>
      <c r="C186" s="39"/>
      <c r="D186" s="39"/>
      <c r="E186" s="186"/>
      <c r="G186" s="178"/>
      <c r="H186" s="303"/>
      <c r="I186" s="302"/>
      <c r="J186" s="191"/>
      <c r="K186" s="236"/>
    </row>
    <row r="187" spans="1:11" ht="29.25" customHeight="1" x14ac:dyDescent="0.2">
      <c r="A187" s="187" t="str">
        <f>IF(ISBLANK(H187),"",($E$8&amp;"."&amp;+(COUNTA(H$7:H187))))</f>
        <v>4.1.41</v>
      </c>
      <c r="B187" s="175"/>
      <c r="C187" s="39"/>
      <c r="D187" s="190" t="s">
        <v>225</v>
      </c>
      <c r="E187" s="186" t="s">
        <v>226</v>
      </c>
      <c r="G187" s="178"/>
      <c r="H187" s="303" t="str">
        <f>H185</f>
        <v>m</v>
      </c>
      <c r="I187" s="302">
        <f>I185</f>
        <v>1300</v>
      </c>
      <c r="J187" s="191"/>
      <c r="K187" s="236"/>
    </row>
    <row r="188" spans="1:11" ht="12.75" customHeight="1" x14ac:dyDescent="0.2">
      <c r="A188" s="187" t="str">
        <f>IF(ISBLANK(H188),"",($E$8&amp;"."&amp;+(COUNTA(H$7:H188))))</f>
        <v/>
      </c>
      <c r="B188" s="175"/>
      <c r="C188" s="39"/>
      <c r="D188" s="39"/>
      <c r="E188" s="186"/>
      <c r="G188" s="178"/>
      <c r="H188" s="303"/>
      <c r="I188" s="302"/>
      <c r="J188" s="191"/>
      <c r="K188" s="236"/>
    </row>
    <row r="189" spans="1:11" ht="12.75" customHeight="1" x14ac:dyDescent="0.2">
      <c r="A189" s="187"/>
      <c r="B189" s="175"/>
      <c r="C189" s="320" t="s">
        <v>285</v>
      </c>
      <c r="D189" s="190"/>
      <c r="E189" s="186"/>
      <c r="G189" s="178"/>
      <c r="H189" s="303"/>
      <c r="I189" s="315"/>
      <c r="J189" s="191"/>
      <c r="K189" s="236"/>
    </row>
    <row r="190" spans="1:11" ht="12.75" customHeight="1" x14ac:dyDescent="0.2">
      <c r="A190" s="187"/>
      <c r="B190" s="175"/>
      <c r="C190" s="39"/>
      <c r="D190" s="190"/>
      <c r="E190" s="186"/>
      <c r="G190" s="178"/>
      <c r="H190" s="303"/>
      <c r="I190" s="315"/>
      <c r="J190" s="191"/>
      <c r="K190" s="236"/>
    </row>
    <row r="191" spans="1:11" ht="12.75" customHeight="1" x14ac:dyDescent="0.2">
      <c r="A191" s="187" t="str">
        <f>IF(ISBLANK(H191),"",($E$8&amp;"."&amp;+(COUNTA(H$7:H191))))</f>
        <v>4.1.42</v>
      </c>
      <c r="B191" s="175"/>
      <c r="C191" s="39"/>
      <c r="D191" s="190" t="s">
        <v>222</v>
      </c>
      <c r="E191" s="186" t="s">
        <v>223</v>
      </c>
      <c r="G191" s="178"/>
      <c r="H191" s="317" t="s">
        <v>283</v>
      </c>
      <c r="I191" s="302">
        <v>416</v>
      </c>
      <c r="J191" s="191"/>
      <c r="K191" s="236"/>
    </row>
    <row r="192" spans="1:11" ht="12.75" customHeight="1" x14ac:dyDescent="0.2">
      <c r="A192" s="187" t="str">
        <f>IF(ISBLANK(H192),"",($E$8&amp;"."&amp;+(COUNTA(H$7:H192))))</f>
        <v/>
      </c>
      <c r="B192" s="175"/>
      <c r="C192" s="39"/>
      <c r="D192" s="39"/>
      <c r="E192" s="186"/>
      <c r="G192" s="178"/>
      <c r="H192" s="303"/>
      <c r="I192" s="302"/>
      <c r="J192" s="191"/>
      <c r="K192" s="236"/>
    </row>
    <row r="193" spans="1:11" ht="12.75" customHeight="1" x14ac:dyDescent="0.2">
      <c r="A193" s="187" t="str">
        <f>IF(ISBLANK(H193),"",($E$8&amp;"."&amp;+(COUNTA(H$7:H193))))</f>
        <v>4.1.43</v>
      </c>
      <c r="B193" s="175"/>
      <c r="C193" s="39"/>
      <c r="D193" s="190" t="s">
        <v>225</v>
      </c>
      <c r="E193" s="186" t="s">
        <v>226</v>
      </c>
      <c r="G193" s="178"/>
      <c r="H193" s="303" t="str">
        <f>H191</f>
        <v>m³</v>
      </c>
      <c r="I193" s="302">
        <f>I191</f>
        <v>416</v>
      </c>
      <c r="J193" s="191"/>
      <c r="K193" s="236"/>
    </row>
    <row r="194" spans="1:11" ht="12.75" customHeight="1" x14ac:dyDescent="0.2">
      <c r="A194" s="187"/>
      <c r="B194" s="175"/>
      <c r="C194" s="39"/>
      <c r="D194" s="190"/>
      <c r="E194" s="186"/>
      <c r="G194" s="178"/>
      <c r="H194" s="317"/>
      <c r="I194" s="302"/>
      <c r="J194" s="191"/>
      <c r="K194" s="236"/>
    </row>
    <row r="195" spans="1:11" ht="12.75" customHeight="1" x14ac:dyDescent="0.2">
      <c r="A195" s="187"/>
      <c r="B195" s="175"/>
      <c r="C195" s="320" t="s">
        <v>286</v>
      </c>
      <c r="D195" s="190"/>
      <c r="E195" s="186"/>
      <c r="G195" s="178"/>
      <c r="H195" s="303"/>
      <c r="I195" s="315"/>
      <c r="J195" s="191"/>
      <c r="K195" s="236"/>
    </row>
    <row r="196" spans="1:11" ht="12.75" customHeight="1" x14ac:dyDescent="0.2">
      <c r="A196" s="187"/>
      <c r="B196" s="175"/>
      <c r="C196" s="321"/>
      <c r="D196" s="190"/>
      <c r="E196" s="186"/>
      <c r="G196" s="178"/>
      <c r="H196" s="303"/>
      <c r="I196" s="315"/>
      <c r="J196" s="191"/>
      <c r="K196" s="236"/>
    </row>
    <row r="197" spans="1:11" ht="12.75" customHeight="1" x14ac:dyDescent="0.2">
      <c r="A197" s="187" t="str">
        <f>IF(ISBLANK(H197),"",($E$8&amp;"."&amp;+(COUNTA(H$7:H197))))</f>
        <v>4.1.44</v>
      </c>
      <c r="B197" s="175"/>
      <c r="C197" s="39"/>
      <c r="D197" s="190" t="s">
        <v>222</v>
      </c>
      <c r="E197" s="186" t="s">
        <v>223</v>
      </c>
      <c r="G197" s="178"/>
      <c r="H197" s="317" t="s">
        <v>224</v>
      </c>
      <c r="I197" s="302">
        <v>300</v>
      </c>
      <c r="J197" s="191"/>
      <c r="K197" s="236"/>
    </row>
    <row r="198" spans="1:11" ht="12.75" customHeight="1" x14ac:dyDescent="0.2">
      <c r="A198" s="187" t="str">
        <f>IF(ISBLANK(H198),"",($E$8&amp;"."&amp;+(COUNTA(H$7:H198))))</f>
        <v/>
      </c>
      <c r="B198" s="175"/>
      <c r="C198" s="39"/>
      <c r="D198" s="39"/>
      <c r="E198" s="186"/>
      <c r="G198" s="178"/>
      <c r="H198" s="303"/>
      <c r="I198" s="302"/>
      <c r="J198" s="191"/>
      <c r="K198" s="236"/>
    </row>
    <row r="199" spans="1:11" ht="12.75" customHeight="1" x14ac:dyDescent="0.2">
      <c r="A199" s="187" t="str">
        <f>IF(ISBLANK(H199),"",($E$8&amp;"."&amp;+(COUNTA(H$7:H199))))</f>
        <v>4.1.45</v>
      </c>
      <c r="B199" s="175"/>
      <c r="C199" s="39"/>
      <c r="D199" s="190" t="s">
        <v>225</v>
      </c>
      <c r="E199" s="186" t="s">
        <v>226</v>
      </c>
      <c r="G199" s="178"/>
      <c r="H199" s="303" t="str">
        <f>H197</f>
        <v>m</v>
      </c>
      <c r="I199" s="302">
        <f>I197</f>
        <v>300</v>
      </c>
      <c r="J199" s="191"/>
      <c r="K199" s="236"/>
    </row>
    <row r="200" spans="1:11" ht="12.75" customHeight="1" x14ac:dyDescent="0.2">
      <c r="A200" s="187"/>
      <c r="B200" s="175"/>
      <c r="C200" s="321"/>
      <c r="D200" s="190"/>
      <c r="E200" s="186"/>
      <c r="G200" s="178"/>
      <c r="H200" s="303"/>
      <c r="I200" s="315"/>
      <c r="J200" s="191"/>
      <c r="K200" s="236"/>
    </row>
    <row r="201" spans="1:11" ht="12.75" customHeight="1" x14ac:dyDescent="0.2">
      <c r="A201" s="187"/>
      <c r="B201" s="175"/>
      <c r="C201" s="320" t="s">
        <v>287</v>
      </c>
      <c r="D201" s="190"/>
      <c r="E201" s="186"/>
      <c r="G201" s="178"/>
      <c r="H201" s="303"/>
      <c r="I201" s="315"/>
      <c r="J201" s="191"/>
      <c r="K201" s="236"/>
    </row>
    <row r="202" spans="1:11" ht="12.75" customHeight="1" x14ac:dyDescent="0.2">
      <c r="A202" s="187"/>
      <c r="B202" s="175"/>
      <c r="C202" s="321"/>
      <c r="D202" s="190"/>
      <c r="E202" s="186"/>
      <c r="G202" s="178"/>
      <c r="H202" s="303"/>
      <c r="I202" s="315"/>
      <c r="J202" s="191"/>
      <c r="K202" s="236"/>
    </row>
    <row r="203" spans="1:11" ht="12.75" customHeight="1" x14ac:dyDescent="0.2">
      <c r="A203" s="187" t="str">
        <f>IF(ISBLANK(H203),"",($E$8&amp;"."&amp;+(COUNTA(H$7:H203))))</f>
        <v>4.1.46</v>
      </c>
      <c r="B203" s="175"/>
      <c r="C203" s="39"/>
      <c r="D203" s="190" t="s">
        <v>222</v>
      </c>
      <c r="E203" s="186" t="s">
        <v>223</v>
      </c>
      <c r="G203" s="178"/>
      <c r="H203" s="317" t="s">
        <v>224</v>
      </c>
      <c r="I203" s="302">
        <v>180</v>
      </c>
      <c r="J203" s="191"/>
      <c r="K203" s="236"/>
    </row>
    <row r="204" spans="1:11" ht="12.75" customHeight="1" x14ac:dyDescent="0.2">
      <c r="A204" s="187" t="str">
        <f>IF(ISBLANK(H204),"",($E$8&amp;"."&amp;+(COUNTA(H$7:H204))))</f>
        <v/>
      </c>
      <c r="B204" s="175"/>
      <c r="C204" s="39"/>
      <c r="D204" s="39"/>
      <c r="E204" s="186"/>
      <c r="G204" s="178"/>
      <c r="H204" s="303"/>
      <c r="I204" s="302"/>
      <c r="J204" s="191"/>
      <c r="K204" s="236"/>
    </row>
    <row r="205" spans="1:11" ht="12.75" customHeight="1" x14ac:dyDescent="0.2">
      <c r="A205" s="187" t="str">
        <f>IF(ISBLANK(H205),"",($E$8&amp;"."&amp;+(COUNTA(H$7:H205))))</f>
        <v>4.1.47</v>
      </c>
      <c r="B205" s="175"/>
      <c r="C205" s="39"/>
      <c r="D205" s="190" t="s">
        <v>225</v>
      </c>
      <c r="E205" s="186" t="s">
        <v>226</v>
      </c>
      <c r="G205" s="178"/>
      <c r="H205" s="303" t="str">
        <f>H203</f>
        <v>m</v>
      </c>
      <c r="I205" s="302">
        <f>I203</f>
        <v>180</v>
      </c>
      <c r="J205" s="191"/>
      <c r="K205" s="236"/>
    </row>
    <row r="206" spans="1:11" ht="12.75" customHeight="1" x14ac:dyDescent="0.2">
      <c r="A206" s="187"/>
      <c r="B206" s="175"/>
      <c r="C206" s="39"/>
      <c r="D206" s="190"/>
      <c r="E206" s="186"/>
      <c r="G206" s="178"/>
      <c r="H206" s="303"/>
      <c r="I206" s="302"/>
      <c r="J206" s="191"/>
      <c r="K206" s="236"/>
    </row>
    <row r="207" spans="1:11" ht="12.75" customHeight="1" x14ac:dyDescent="0.2">
      <c r="A207" s="187"/>
      <c r="B207" s="175"/>
      <c r="C207" s="314" t="s">
        <v>288</v>
      </c>
      <c r="D207" s="189"/>
      <c r="E207" s="186"/>
      <c r="G207" s="178"/>
      <c r="H207" s="303"/>
      <c r="I207" s="302"/>
      <c r="J207" s="191"/>
      <c r="K207" s="236"/>
    </row>
    <row r="208" spans="1:11" ht="12.75" customHeight="1" x14ac:dyDescent="0.2">
      <c r="A208" s="187"/>
      <c r="B208" s="175"/>
      <c r="C208" s="196"/>
      <c r="D208" s="39"/>
      <c r="E208" s="186"/>
      <c r="G208" s="178"/>
      <c r="H208" s="303"/>
      <c r="I208" s="302"/>
      <c r="J208" s="191"/>
      <c r="K208" s="236"/>
    </row>
    <row r="209" spans="1:11" ht="12.75" customHeight="1" x14ac:dyDescent="0.2">
      <c r="A209" s="187" t="str">
        <f>IF(ISBLANK(H209),"",($E$8&amp;"."&amp;+(COUNTA(H$7:H209))))</f>
        <v>4.1.48</v>
      </c>
      <c r="B209" s="175"/>
      <c r="C209" s="39"/>
      <c r="D209" s="190" t="s">
        <v>222</v>
      </c>
      <c r="E209" s="186" t="s">
        <v>223</v>
      </c>
      <c r="G209" s="178"/>
      <c r="H209" s="317" t="s">
        <v>228</v>
      </c>
      <c r="I209" s="302">
        <v>4</v>
      </c>
      <c r="J209" s="191"/>
      <c r="K209" s="236"/>
    </row>
    <row r="210" spans="1:11" ht="12.75" customHeight="1" x14ac:dyDescent="0.2">
      <c r="A210" s="187" t="str">
        <f>IF(ISBLANK(H210),"",($E$8&amp;"."&amp;+(COUNTA(H$7:H210))))</f>
        <v/>
      </c>
      <c r="B210" s="175"/>
      <c r="C210" s="39"/>
      <c r="D210" s="39"/>
      <c r="E210" s="186"/>
      <c r="G210" s="178"/>
      <c r="H210" s="303"/>
      <c r="I210" s="302"/>
      <c r="J210" s="191"/>
      <c r="K210" s="236"/>
    </row>
    <row r="211" spans="1:11" ht="12.75" customHeight="1" x14ac:dyDescent="0.2">
      <c r="A211" s="187" t="str">
        <f>IF(ISBLANK(H211),"",($E$8&amp;"."&amp;+(COUNTA(H$7:H211))))</f>
        <v>4.1.49</v>
      </c>
      <c r="B211" s="175"/>
      <c r="C211" s="39"/>
      <c r="D211" s="190" t="s">
        <v>225</v>
      </c>
      <c r="E211" s="186" t="s">
        <v>226</v>
      </c>
      <c r="G211" s="178"/>
      <c r="H211" s="303" t="str">
        <f>H209</f>
        <v>ea</v>
      </c>
      <c r="I211" s="302">
        <f>I209</f>
        <v>4</v>
      </c>
      <c r="J211" s="191"/>
      <c r="K211" s="236"/>
    </row>
    <row r="212" spans="1:11" ht="12.75" customHeight="1" x14ac:dyDescent="0.2">
      <c r="A212" s="187"/>
      <c r="B212" s="175"/>
      <c r="C212" s="39"/>
      <c r="D212" s="190"/>
      <c r="E212" s="186"/>
      <c r="G212" s="178"/>
      <c r="H212" s="303"/>
      <c r="I212" s="302"/>
      <c r="J212" s="191"/>
      <c r="K212" s="236"/>
    </row>
    <row r="213" spans="1:11" ht="12.75" customHeight="1" x14ac:dyDescent="0.2">
      <c r="A213" s="187"/>
      <c r="B213" s="175"/>
      <c r="C213" s="314" t="s">
        <v>289</v>
      </c>
      <c r="D213" s="189"/>
      <c r="E213" s="186"/>
      <c r="G213" s="178"/>
      <c r="H213" s="303"/>
      <c r="I213" s="302"/>
      <c r="J213" s="191"/>
      <c r="K213" s="236"/>
    </row>
    <row r="214" spans="1:11" ht="12.75" customHeight="1" x14ac:dyDescent="0.2">
      <c r="A214" s="187"/>
      <c r="B214" s="175"/>
      <c r="C214" s="196"/>
      <c r="D214" s="39"/>
      <c r="E214" s="186"/>
      <c r="G214" s="178"/>
      <c r="H214" s="303"/>
      <c r="I214" s="302"/>
      <c r="J214" s="191"/>
      <c r="K214" s="236"/>
    </row>
    <row r="215" spans="1:11" ht="12.75" customHeight="1" x14ac:dyDescent="0.2">
      <c r="A215" s="187" t="str">
        <f>IF(ISBLANK(H215),"",($E$8&amp;"."&amp;+(COUNTA(H$7:H215))))</f>
        <v>4.1.50</v>
      </c>
      <c r="B215" s="175"/>
      <c r="C215" s="39"/>
      <c r="D215" s="190" t="s">
        <v>222</v>
      </c>
      <c r="E215" s="186" t="s">
        <v>223</v>
      </c>
      <c r="G215" s="178"/>
      <c r="H215" s="317" t="s">
        <v>228</v>
      </c>
      <c r="I215" s="302">
        <f>ROUNDUP(I185/300,0)</f>
        <v>5</v>
      </c>
      <c r="J215" s="191"/>
      <c r="K215" s="236"/>
    </row>
    <row r="216" spans="1:11" ht="12.75" customHeight="1" x14ac:dyDescent="0.2">
      <c r="A216" s="187" t="str">
        <f>IF(ISBLANK(H216),"",($E$8&amp;"."&amp;+(COUNTA(H$7:H216))))</f>
        <v/>
      </c>
      <c r="B216" s="175"/>
      <c r="C216" s="39"/>
      <c r="D216" s="39"/>
      <c r="E216" s="186"/>
      <c r="G216" s="178"/>
      <c r="H216" s="303"/>
      <c r="I216" s="302"/>
      <c r="J216" s="191"/>
      <c r="K216" s="236"/>
    </row>
    <row r="217" spans="1:11" ht="12.75" customHeight="1" x14ac:dyDescent="0.2">
      <c r="A217" s="187" t="str">
        <f>IF(ISBLANK(H217),"",($E$8&amp;"."&amp;+(COUNTA(H$7:H217))))</f>
        <v>4.1.51</v>
      </c>
      <c r="B217" s="175"/>
      <c r="C217" s="39"/>
      <c r="D217" s="190" t="s">
        <v>225</v>
      </c>
      <c r="E217" s="186" t="s">
        <v>226</v>
      </c>
      <c r="G217" s="178"/>
      <c r="H217" s="303" t="str">
        <f>H215</f>
        <v>ea</v>
      </c>
      <c r="I217" s="302">
        <f>I215</f>
        <v>5</v>
      </c>
      <c r="J217" s="191"/>
      <c r="K217" s="236"/>
    </row>
    <row r="218" spans="1:11" s="383" customFormat="1" ht="12.75" customHeight="1" x14ac:dyDescent="0.2">
      <c r="A218" s="378"/>
      <c r="B218" s="379"/>
      <c r="C218" s="380"/>
      <c r="D218" s="381"/>
      <c r="E218" s="382"/>
      <c r="G218" s="384"/>
      <c r="H218" s="396"/>
      <c r="I218" s="386"/>
      <c r="J218" s="387"/>
      <c r="K218" s="388"/>
    </row>
    <row r="219" spans="1:11" s="383" customFormat="1" ht="12.75" customHeight="1" x14ac:dyDescent="0.2">
      <c r="A219" s="378"/>
      <c r="B219" s="379"/>
      <c r="C219" s="397" t="s">
        <v>356</v>
      </c>
      <c r="D219" s="398"/>
      <c r="E219" s="382"/>
      <c r="G219" s="384"/>
      <c r="H219" s="385"/>
      <c r="I219" s="386"/>
      <c r="J219" s="387"/>
      <c r="K219" s="388"/>
    </row>
    <row r="220" spans="1:11" s="383" customFormat="1" ht="12.75" customHeight="1" x14ac:dyDescent="0.2">
      <c r="A220" s="378"/>
      <c r="B220" s="379"/>
      <c r="C220" s="399"/>
      <c r="D220" s="380"/>
      <c r="E220" s="382"/>
      <c r="G220" s="384"/>
      <c r="H220" s="385"/>
      <c r="I220" s="386"/>
      <c r="J220" s="387"/>
      <c r="K220" s="388"/>
    </row>
    <row r="221" spans="1:11" s="383" customFormat="1" ht="12.75" customHeight="1" x14ac:dyDescent="0.2">
      <c r="A221" s="378" t="str">
        <f>IF(ISBLANK(H221),"",($E$8&amp;"."&amp;+(COUNTA(H$7:H221))))</f>
        <v>4.1.52</v>
      </c>
      <c r="B221" s="379"/>
      <c r="C221" s="380"/>
      <c r="D221" s="381" t="s">
        <v>222</v>
      </c>
      <c r="E221" s="382" t="s">
        <v>223</v>
      </c>
      <c r="G221" s="384"/>
      <c r="H221" s="396" t="s">
        <v>224</v>
      </c>
      <c r="I221" s="386">
        <f>2*I185</f>
        <v>2600</v>
      </c>
      <c r="J221" s="387"/>
      <c r="K221" s="388"/>
    </row>
    <row r="222" spans="1:11" s="383" customFormat="1" ht="12.75" customHeight="1" x14ac:dyDescent="0.2">
      <c r="A222" s="378" t="str">
        <f>IF(ISBLANK(H222),"",($E$8&amp;"."&amp;+(COUNTA(H$7:H222))))</f>
        <v/>
      </c>
      <c r="B222" s="379"/>
      <c r="C222" s="380"/>
      <c r="D222" s="380"/>
      <c r="E222" s="382"/>
      <c r="G222" s="384"/>
      <c r="H222" s="385"/>
      <c r="I222" s="386"/>
      <c r="J222" s="387"/>
      <c r="K222" s="388"/>
    </row>
    <row r="223" spans="1:11" s="383" customFormat="1" ht="12.75" customHeight="1" x14ac:dyDescent="0.2">
      <c r="A223" s="378" t="str">
        <f>IF(ISBLANK(H223),"",($E$8&amp;"."&amp;+(COUNTA(H$7:H223))))</f>
        <v>4.1.53</v>
      </c>
      <c r="B223" s="379"/>
      <c r="C223" s="380"/>
      <c r="D223" s="381" t="s">
        <v>225</v>
      </c>
      <c r="E223" s="382" t="s">
        <v>226</v>
      </c>
      <c r="G223" s="384"/>
      <c r="H223" s="385" t="str">
        <f>H221</f>
        <v>m</v>
      </c>
      <c r="I223" s="386">
        <f>I221</f>
        <v>2600</v>
      </c>
      <c r="J223" s="387"/>
      <c r="K223" s="388"/>
    </row>
    <row r="224" spans="1:11" s="383" customFormat="1" ht="12.75" customHeight="1" x14ac:dyDescent="0.2">
      <c r="A224" s="378"/>
      <c r="B224" s="379"/>
      <c r="C224" s="380"/>
      <c r="D224" s="381"/>
      <c r="E224" s="382"/>
      <c r="G224" s="384"/>
      <c r="H224" s="385"/>
      <c r="I224" s="386"/>
      <c r="J224" s="387"/>
      <c r="K224" s="388"/>
    </row>
    <row r="225" spans="1:11" s="405" customFormat="1" ht="12.75" customHeight="1" x14ac:dyDescent="0.2">
      <c r="A225" s="400"/>
      <c r="B225" s="401"/>
      <c r="C225" s="402"/>
      <c r="D225" s="403"/>
      <c r="E225" s="404"/>
      <c r="G225" s="406"/>
      <c r="H225" s="407"/>
      <c r="I225" s="408"/>
      <c r="J225" s="409"/>
      <c r="K225" s="410"/>
    </row>
    <row r="226" spans="1:11" s="383" customFormat="1" ht="12.75" customHeight="1" x14ac:dyDescent="0.2">
      <c r="A226" s="378"/>
      <c r="B226" s="379"/>
      <c r="C226" s="397" t="s">
        <v>353</v>
      </c>
      <c r="D226" s="398"/>
      <c r="E226" s="382"/>
      <c r="G226" s="384"/>
      <c r="H226" s="385"/>
      <c r="I226" s="386"/>
      <c r="J226" s="387"/>
      <c r="K226" s="388"/>
    </row>
    <row r="227" spans="1:11" s="383" customFormat="1" ht="12.75" customHeight="1" x14ac:dyDescent="0.2">
      <c r="A227" s="378"/>
      <c r="B227" s="379"/>
      <c r="C227" s="399"/>
      <c r="D227" s="380"/>
      <c r="E227" s="382"/>
      <c r="G227" s="384"/>
      <c r="H227" s="385"/>
      <c r="I227" s="386"/>
      <c r="J227" s="387"/>
      <c r="K227" s="388"/>
    </row>
    <row r="228" spans="1:11" s="383" customFormat="1" ht="12.75" customHeight="1" x14ac:dyDescent="0.2">
      <c r="A228" s="378" t="str">
        <f>IF(ISBLANK(H228),"",($E$8&amp;"."&amp;+(COUNTA(H$7:H228))))</f>
        <v>4.1.54</v>
      </c>
      <c r="B228" s="379"/>
      <c r="C228" s="380"/>
      <c r="D228" s="381" t="s">
        <v>222</v>
      </c>
      <c r="E228" s="382" t="s">
        <v>223</v>
      </c>
      <c r="G228" s="384"/>
      <c r="H228" s="396" t="s">
        <v>224</v>
      </c>
      <c r="I228" s="386">
        <v>1</v>
      </c>
      <c r="J228" s="387"/>
      <c r="K228" s="388"/>
    </row>
    <row r="229" spans="1:11" s="383" customFormat="1" ht="12.75" customHeight="1" x14ac:dyDescent="0.2">
      <c r="A229" s="378" t="str">
        <f>IF(ISBLANK(H229),"",($E$8&amp;"."&amp;+(COUNTA(H$7:H229))))</f>
        <v/>
      </c>
      <c r="B229" s="379"/>
      <c r="C229" s="380"/>
      <c r="D229" s="380"/>
      <c r="E229" s="382"/>
      <c r="G229" s="384"/>
      <c r="H229" s="385"/>
      <c r="I229" s="386"/>
      <c r="J229" s="387"/>
      <c r="K229" s="388"/>
    </row>
    <row r="230" spans="1:11" s="383" customFormat="1" ht="12.75" customHeight="1" x14ac:dyDescent="0.2">
      <c r="A230" s="378" t="str">
        <f>IF(ISBLANK(H230),"",($E$8&amp;"."&amp;+(COUNTA(H$7:H230))))</f>
        <v>4.1.55</v>
      </c>
      <c r="B230" s="379"/>
      <c r="C230" s="380"/>
      <c r="D230" s="381" t="s">
        <v>225</v>
      </c>
      <c r="E230" s="382" t="s">
        <v>226</v>
      </c>
      <c r="G230" s="384"/>
      <c r="H230" s="385" t="str">
        <f>H228</f>
        <v>m</v>
      </c>
      <c r="I230" s="386">
        <f>I228</f>
        <v>1</v>
      </c>
      <c r="J230" s="387"/>
      <c r="K230" s="388"/>
    </row>
    <row r="231" spans="1:11" s="383" customFormat="1" ht="12.75" customHeight="1" x14ac:dyDescent="0.2">
      <c r="A231" s="378"/>
      <c r="B231" s="379"/>
      <c r="C231" s="380"/>
      <c r="D231" s="381"/>
      <c r="E231" s="382"/>
      <c r="G231" s="384"/>
      <c r="H231" s="385"/>
      <c r="I231" s="386"/>
      <c r="J231" s="387"/>
      <c r="K231" s="388"/>
    </row>
    <row r="232" spans="1:11" s="452" customFormat="1" ht="12.75" customHeight="1" x14ac:dyDescent="0.2">
      <c r="A232" s="445"/>
      <c r="B232" s="446"/>
      <c r="C232" s="447"/>
      <c r="D232" s="447"/>
      <c r="E232" s="447"/>
      <c r="F232" s="447"/>
      <c r="G232" s="447"/>
      <c r="H232" s="448"/>
      <c r="I232" s="449"/>
      <c r="J232" s="450" t="s">
        <v>106</v>
      </c>
      <c r="K232" s="451"/>
    </row>
    <row r="233" spans="1:11" s="452" customFormat="1" ht="12.75" customHeight="1" x14ac:dyDescent="0.2">
      <c r="A233" s="445"/>
      <c r="B233" s="446"/>
      <c r="C233" s="447"/>
      <c r="D233" s="447"/>
      <c r="E233" s="447"/>
      <c r="F233" s="447"/>
      <c r="G233" s="453"/>
      <c r="H233" s="454"/>
      <c r="I233" s="455"/>
      <c r="J233" s="456" t="s">
        <v>107</v>
      </c>
      <c r="K233" s="457"/>
    </row>
    <row r="234" spans="1:11" s="383" customFormat="1" ht="12.75" customHeight="1" x14ac:dyDescent="0.2">
      <c r="A234" s="378"/>
      <c r="B234" s="379"/>
      <c r="C234" s="380"/>
      <c r="D234" s="381"/>
      <c r="E234" s="382"/>
      <c r="G234" s="384"/>
      <c r="H234" s="385"/>
      <c r="I234" s="386"/>
      <c r="J234" s="387"/>
      <c r="K234" s="388"/>
    </row>
    <row r="235" spans="1:11" s="405" customFormat="1" ht="12.75" customHeight="1" x14ac:dyDescent="0.2">
      <c r="A235" s="400"/>
      <c r="B235" s="401"/>
      <c r="C235" s="421" t="s">
        <v>365</v>
      </c>
      <c r="D235" s="403"/>
      <c r="E235" s="404"/>
      <c r="G235" s="406"/>
      <c r="H235" s="407"/>
      <c r="I235" s="408"/>
      <c r="J235" s="409"/>
      <c r="K235" s="410"/>
    </row>
    <row r="236" spans="1:11" s="405" customFormat="1" ht="12.75" customHeight="1" x14ac:dyDescent="0.2">
      <c r="A236" s="400"/>
      <c r="B236" s="401"/>
      <c r="C236" s="422"/>
      <c r="D236" s="423"/>
      <c r="E236" s="404"/>
      <c r="G236" s="406"/>
      <c r="H236" s="407"/>
      <c r="I236" s="408"/>
      <c r="J236" s="409"/>
      <c r="K236" s="410"/>
    </row>
    <row r="237" spans="1:11" s="383" customFormat="1" ht="12.75" customHeight="1" x14ac:dyDescent="0.2">
      <c r="A237" s="378" t="str">
        <f>IF(ISBLANK(H237),"",($E$8&amp;"."&amp;+(COUNTA(H$7:H237))))</f>
        <v>4.1.56</v>
      </c>
      <c r="B237" s="379"/>
      <c r="C237" s="380"/>
      <c r="D237" s="381" t="s">
        <v>222</v>
      </c>
      <c r="E237" s="382" t="s">
        <v>223</v>
      </c>
      <c r="G237" s="384"/>
      <c r="H237" s="396" t="s">
        <v>366</v>
      </c>
      <c r="I237" s="386">
        <f>ROUNDUP(I185/150,0)</f>
        <v>9</v>
      </c>
      <c r="J237" s="387"/>
      <c r="K237" s="388"/>
    </row>
    <row r="238" spans="1:11" s="383" customFormat="1" ht="12.75" customHeight="1" x14ac:dyDescent="0.2">
      <c r="A238" s="378" t="str">
        <f>IF(ISBLANK(H238),"",($E$8&amp;"."&amp;+(COUNTA(H$7:H238))))</f>
        <v/>
      </c>
      <c r="B238" s="379"/>
      <c r="C238" s="380"/>
      <c r="D238" s="380"/>
      <c r="E238" s="382"/>
      <c r="G238" s="384"/>
      <c r="H238" s="385"/>
      <c r="I238" s="386"/>
      <c r="J238" s="387"/>
      <c r="K238" s="388"/>
    </row>
    <row r="239" spans="1:11" s="383" customFormat="1" ht="12.75" customHeight="1" x14ac:dyDescent="0.2">
      <c r="A239" s="378" t="str">
        <f>IF(ISBLANK(H239),"",($E$8&amp;"."&amp;+(COUNTA(H$7:H239))))</f>
        <v>4.1.57</v>
      </c>
      <c r="B239" s="379"/>
      <c r="C239" s="380"/>
      <c r="D239" s="381" t="s">
        <v>225</v>
      </c>
      <c r="E239" s="382" t="s">
        <v>226</v>
      </c>
      <c r="G239" s="384"/>
      <c r="H239" s="385" t="str">
        <f>H237</f>
        <v>no</v>
      </c>
      <c r="I239" s="386">
        <f>I237</f>
        <v>9</v>
      </c>
      <c r="J239" s="387"/>
      <c r="K239" s="388"/>
    </row>
    <row r="240" spans="1:11" s="405" customFormat="1" ht="12.75" customHeight="1" x14ac:dyDescent="0.2">
      <c r="A240" s="400"/>
      <c r="B240" s="401"/>
      <c r="C240" s="422"/>
      <c r="D240" s="423"/>
      <c r="E240" s="404"/>
      <c r="G240" s="406"/>
      <c r="H240" s="407"/>
      <c r="I240" s="408"/>
      <c r="J240" s="409"/>
      <c r="K240" s="410"/>
    </row>
    <row r="241" spans="1:11" s="405" customFormat="1" ht="12.75" customHeight="1" x14ac:dyDescent="0.2">
      <c r="A241" s="400"/>
      <c r="B241" s="401"/>
      <c r="C241" s="421" t="s">
        <v>367</v>
      </c>
      <c r="D241" s="424"/>
      <c r="E241" s="404"/>
      <c r="G241" s="406"/>
      <c r="H241" s="425"/>
      <c r="I241" s="408"/>
      <c r="J241" s="409"/>
      <c r="K241" s="410"/>
    </row>
    <row r="242" spans="1:11" s="405" customFormat="1" ht="12.75" customHeight="1" x14ac:dyDescent="0.2">
      <c r="A242" s="400"/>
      <c r="B242" s="401"/>
      <c r="C242" s="423"/>
      <c r="D242" s="423"/>
      <c r="E242" s="404"/>
      <c r="G242" s="406"/>
      <c r="H242" s="407"/>
      <c r="I242" s="408"/>
      <c r="J242" s="409"/>
      <c r="K242" s="410"/>
    </row>
    <row r="243" spans="1:11" s="383" customFormat="1" ht="12.75" customHeight="1" x14ac:dyDescent="0.2">
      <c r="A243" s="378" t="str">
        <f>IF(ISBLANK(H243),"",($E$8&amp;"."&amp;+(COUNTA(H$7:H243))))</f>
        <v>4.1.58</v>
      </c>
      <c r="B243" s="379"/>
      <c r="C243" s="380"/>
      <c r="D243" s="381" t="s">
        <v>222</v>
      </c>
      <c r="E243" s="382" t="s">
        <v>223</v>
      </c>
      <c r="G243" s="384"/>
      <c r="H243" s="396" t="s">
        <v>224</v>
      </c>
      <c r="I243" s="386">
        <f>I185</f>
        <v>1300</v>
      </c>
      <c r="J243" s="387"/>
      <c r="K243" s="388"/>
    </row>
    <row r="244" spans="1:11" s="383" customFormat="1" ht="12.75" customHeight="1" x14ac:dyDescent="0.2">
      <c r="A244" s="378" t="str">
        <f>IF(ISBLANK(H244),"",($E$8&amp;"."&amp;+(COUNTA(H$7:H244))))</f>
        <v/>
      </c>
      <c r="B244" s="379"/>
      <c r="C244" s="380"/>
      <c r="D244" s="380"/>
      <c r="E244" s="382"/>
      <c r="G244" s="384"/>
      <c r="H244" s="385"/>
      <c r="I244" s="386"/>
      <c r="J244" s="387"/>
      <c r="K244" s="388"/>
    </row>
    <row r="245" spans="1:11" s="383" customFormat="1" ht="12.75" customHeight="1" x14ac:dyDescent="0.2">
      <c r="A245" s="378" t="str">
        <f>IF(ISBLANK(H245),"",($E$8&amp;"."&amp;+(COUNTA(H$7:H245))))</f>
        <v>4.1.59</v>
      </c>
      <c r="B245" s="379"/>
      <c r="C245" s="380"/>
      <c r="D245" s="381" t="s">
        <v>225</v>
      </c>
      <c r="E245" s="382" t="s">
        <v>226</v>
      </c>
      <c r="G245" s="384"/>
      <c r="H245" s="385" t="str">
        <f>H243</f>
        <v>m</v>
      </c>
      <c r="I245" s="386">
        <f>I243</f>
        <v>1300</v>
      </c>
      <c r="J245" s="387"/>
      <c r="K245" s="388"/>
    </row>
    <row r="246" spans="1:11" s="383" customFormat="1" ht="12.75" customHeight="1" x14ac:dyDescent="0.2">
      <c r="A246" s="378"/>
      <c r="B246" s="379"/>
      <c r="C246" s="380"/>
      <c r="D246" s="398"/>
      <c r="E246" s="382"/>
      <c r="G246" s="384"/>
      <c r="H246" s="385"/>
      <c r="I246" s="386"/>
      <c r="J246" s="387"/>
      <c r="K246" s="388"/>
    </row>
    <row r="247" spans="1:11" s="405" customFormat="1" ht="12.75" customHeight="1" x14ac:dyDescent="0.2">
      <c r="A247" s="400"/>
      <c r="B247" s="401"/>
      <c r="C247" s="421" t="s">
        <v>368</v>
      </c>
      <c r="D247" s="424"/>
      <c r="E247" s="404"/>
      <c r="G247" s="406"/>
      <c r="H247" s="425"/>
      <c r="I247" s="408"/>
      <c r="J247" s="409"/>
      <c r="K247" s="410"/>
    </row>
    <row r="248" spans="1:11" s="405" customFormat="1" ht="12.75" customHeight="1" x14ac:dyDescent="0.2">
      <c r="A248" s="400"/>
      <c r="B248" s="401"/>
      <c r="C248" s="423"/>
      <c r="D248" s="423"/>
      <c r="E248" s="404"/>
      <c r="G248" s="406"/>
      <c r="H248" s="407"/>
      <c r="I248" s="408"/>
      <c r="J248" s="409"/>
      <c r="K248" s="410"/>
    </row>
    <row r="249" spans="1:11" s="383" customFormat="1" ht="12.75" customHeight="1" x14ac:dyDescent="0.2">
      <c r="A249" s="378" t="str">
        <f>IF(ISBLANK(H249),"",($E$8&amp;"."&amp;+(COUNTA(H$7:H249))))</f>
        <v>4.1.60</v>
      </c>
      <c r="B249" s="379"/>
      <c r="C249" s="380"/>
      <c r="D249" s="381" t="s">
        <v>222</v>
      </c>
      <c r="E249" s="382" t="s">
        <v>223</v>
      </c>
      <c r="G249" s="384"/>
      <c r="H249" s="426" t="s">
        <v>366</v>
      </c>
      <c r="I249" s="386">
        <v>4</v>
      </c>
      <c r="J249" s="387"/>
      <c r="K249" s="388"/>
    </row>
    <row r="250" spans="1:11" s="383" customFormat="1" ht="12.75" customHeight="1" x14ac:dyDescent="0.2">
      <c r="A250" s="378" t="str">
        <f>IF(ISBLANK(H250),"",($E$8&amp;"."&amp;+(COUNTA(H$7:H250))))</f>
        <v/>
      </c>
      <c r="B250" s="379"/>
      <c r="C250" s="380"/>
      <c r="D250" s="380"/>
      <c r="E250" s="382"/>
      <c r="G250" s="384"/>
      <c r="H250" s="385"/>
      <c r="I250" s="386"/>
      <c r="J250" s="387"/>
      <c r="K250" s="388"/>
    </row>
    <row r="251" spans="1:11" s="383" customFormat="1" ht="12.75" customHeight="1" x14ac:dyDescent="0.2">
      <c r="A251" s="378" t="str">
        <f>IF(ISBLANK(H251),"",($E$8&amp;"."&amp;+(COUNTA(H$7:H251))))</f>
        <v>4.1.61</v>
      </c>
      <c r="B251" s="379"/>
      <c r="C251" s="380"/>
      <c r="D251" s="381" t="s">
        <v>225</v>
      </c>
      <c r="E251" s="382" t="s">
        <v>226</v>
      </c>
      <c r="G251" s="384"/>
      <c r="H251" s="385" t="str">
        <f>H249</f>
        <v>no</v>
      </c>
      <c r="I251" s="386">
        <f>I249</f>
        <v>4</v>
      </c>
      <c r="J251" s="387"/>
      <c r="K251" s="388"/>
    </row>
    <row r="252" spans="1:11" s="383" customFormat="1" ht="12.75" customHeight="1" x14ac:dyDescent="0.2">
      <c r="A252" s="378"/>
      <c r="B252" s="379"/>
      <c r="C252" s="380"/>
      <c r="D252" s="398"/>
      <c r="E252" s="382"/>
      <c r="G252" s="393"/>
      <c r="H252" s="427"/>
      <c r="I252" s="428"/>
      <c r="J252" s="391"/>
      <c r="K252" s="388"/>
    </row>
    <row r="253" spans="1:11" ht="12.75" customHeight="1" x14ac:dyDescent="0.2">
      <c r="A253" s="187"/>
      <c r="B253" s="175"/>
      <c r="C253" s="196" t="s">
        <v>229</v>
      </c>
      <c r="D253" s="190"/>
      <c r="E253" s="186"/>
      <c r="G253" s="178"/>
      <c r="H253" s="303"/>
      <c r="I253" s="302"/>
      <c r="J253" s="191"/>
      <c r="K253" s="236"/>
    </row>
    <row r="254" spans="1:11" ht="12.75" customHeight="1" x14ac:dyDescent="0.2">
      <c r="A254" s="187"/>
      <c r="B254" s="175"/>
      <c r="C254" s="39"/>
      <c r="D254" s="190"/>
      <c r="E254" s="186"/>
      <c r="G254" s="178"/>
      <c r="H254" s="303"/>
      <c r="I254" s="302"/>
      <c r="J254" s="191"/>
      <c r="K254" s="236"/>
    </row>
    <row r="255" spans="1:11" ht="41.25" customHeight="1" x14ac:dyDescent="0.2">
      <c r="A255" s="187"/>
      <c r="B255" s="175"/>
      <c r="C255" s="546" t="s">
        <v>290</v>
      </c>
      <c r="D255" s="547"/>
      <c r="E255" s="547"/>
      <c r="F255" s="547"/>
      <c r="G255" s="548"/>
      <c r="H255" s="303"/>
      <c r="I255" s="302"/>
      <c r="J255" s="191"/>
      <c r="K255" s="236"/>
    </row>
    <row r="256" spans="1:11" ht="12.75" customHeight="1" x14ac:dyDescent="0.2">
      <c r="A256" s="187"/>
      <c r="B256" s="175"/>
      <c r="C256" s="344"/>
      <c r="D256" s="344"/>
      <c r="E256" s="344"/>
      <c r="F256" s="344"/>
      <c r="G256" s="345"/>
      <c r="H256" s="303"/>
      <c r="I256" s="302"/>
      <c r="J256" s="191"/>
      <c r="K256" s="236"/>
    </row>
    <row r="257" spans="1:11" ht="12.75" customHeight="1" x14ac:dyDescent="0.2">
      <c r="A257" s="187"/>
      <c r="B257" s="175"/>
      <c r="C257" s="314" t="s">
        <v>291</v>
      </c>
      <c r="D257" s="190"/>
      <c r="E257" s="186"/>
      <c r="G257" s="178"/>
      <c r="H257" s="303"/>
      <c r="I257" s="302"/>
      <c r="J257" s="191"/>
      <c r="K257" s="236"/>
    </row>
    <row r="258" spans="1:11" ht="12.75" customHeight="1" x14ac:dyDescent="0.2">
      <c r="A258" s="187"/>
      <c r="B258" s="175"/>
      <c r="C258" s="186"/>
      <c r="D258" s="190"/>
      <c r="E258" s="186"/>
      <c r="G258" s="178"/>
      <c r="H258" s="303"/>
      <c r="I258" s="302"/>
      <c r="J258" s="191"/>
      <c r="K258" s="236"/>
    </row>
    <row r="259" spans="1:11" ht="12.75" customHeight="1" x14ac:dyDescent="0.2">
      <c r="A259" s="187"/>
      <c r="B259" s="219"/>
      <c r="C259" s="311" t="s">
        <v>371</v>
      </c>
      <c r="D259" s="190"/>
      <c r="E259" s="186"/>
      <c r="G259" s="178"/>
      <c r="H259" s="303"/>
      <c r="I259" s="302"/>
      <c r="J259" s="191"/>
      <c r="K259" s="236"/>
    </row>
    <row r="260" spans="1:11" ht="12.75" customHeight="1" x14ac:dyDescent="0.2">
      <c r="A260" s="187"/>
      <c r="B260" s="219"/>
      <c r="C260" s="185"/>
      <c r="D260" s="190"/>
      <c r="E260" s="186"/>
      <c r="G260" s="178"/>
      <c r="H260" s="303"/>
      <c r="I260" s="302"/>
      <c r="J260" s="191"/>
      <c r="K260" s="236"/>
    </row>
    <row r="261" spans="1:11" ht="12.75" customHeight="1" x14ac:dyDescent="0.2">
      <c r="A261" s="187" t="str">
        <f>IF(ISBLANK(H261),"",($E$8&amp;"."&amp;+(COUNTA(H$7:H261))))</f>
        <v>4.1.62</v>
      </c>
      <c r="B261" s="219"/>
      <c r="C261" s="188"/>
      <c r="D261" s="190" t="s">
        <v>222</v>
      </c>
      <c r="E261" s="186" t="s">
        <v>223</v>
      </c>
      <c r="G261" s="178"/>
      <c r="H261" s="317" t="s">
        <v>228</v>
      </c>
      <c r="I261" s="302">
        <v>2</v>
      </c>
      <c r="J261" s="191"/>
      <c r="K261" s="236"/>
    </row>
    <row r="262" spans="1:11" ht="12.75" customHeight="1" x14ac:dyDescent="0.2">
      <c r="A262" s="187" t="str">
        <f>IF(ISBLANK(H262),"",($E$8&amp;"."&amp;+(COUNTA(H$7:H262))))</f>
        <v/>
      </c>
      <c r="B262" s="219"/>
      <c r="C262" s="188"/>
      <c r="D262" s="39"/>
      <c r="E262" s="186"/>
      <c r="G262" s="178"/>
      <c r="H262" s="303"/>
      <c r="I262" s="302"/>
      <c r="J262" s="191"/>
      <c r="K262" s="236"/>
    </row>
    <row r="263" spans="1:11" ht="12.75" customHeight="1" x14ac:dyDescent="0.2">
      <c r="A263" s="187" t="str">
        <f>IF(ISBLANK(H263),"",($E$8&amp;"."&amp;+(COUNTA(H$7:H263))))</f>
        <v>4.1.63</v>
      </c>
      <c r="B263" s="219"/>
      <c r="C263" s="188"/>
      <c r="D263" s="190" t="s">
        <v>225</v>
      </c>
      <c r="E263" s="186" t="s">
        <v>226</v>
      </c>
      <c r="G263" s="178"/>
      <c r="H263" s="303" t="str">
        <f>H261</f>
        <v>ea</v>
      </c>
      <c r="I263" s="302">
        <f>I261</f>
        <v>2</v>
      </c>
      <c r="J263" s="191"/>
      <c r="K263" s="236"/>
    </row>
    <row r="264" spans="1:11" ht="12.75" customHeight="1" x14ac:dyDescent="0.2">
      <c r="A264" s="187"/>
      <c r="B264" s="219"/>
      <c r="C264" s="188"/>
      <c r="D264" s="190"/>
      <c r="E264" s="186"/>
      <c r="G264" s="178"/>
      <c r="H264" s="303"/>
      <c r="I264" s="302"/>
      <c r="J264" s="191"/>
      <c r="K264" s="236"/>
    </row>
    <row r="265" spans="1:11" ht="12.75" customHeight="1" x14ac:dyDescent="0.2">
      <c r="A265" s="187"/>
      <c r="B265" s="219"/>
      <c r="C265" s="311" t="s">
        <v>232</v>
      </c>
      <c r="D265" s="190"/>
      <c r="E265" s="186"/>
      <c r="G265" s="178"/>
      <c r="H265" s="303"/>
      <c r="I265" s="302"/>
      <c r="J265" s="191"/>
      <c r="K265" s="236"/>
    </row>
    <row r="266" spans="1:11" ht="12.75" customHeight="1" x14ac:dyDescent="0.2">
      <c r="A266" s="187"/>
      <c r="B266" s="219"/>
      <c r="C266" s="185"/>
      <c r="D266" s="190"/>
      <c r="E266" s="186"/>
      <c r="G266" s="178"/>
      <c r="H266" s="303"/>
      <c r="I266" s="302"/>
      <c r="J266" s="191"/>
      <c r="K266" s="236"/>
    </row>
    <row r="267" spans="1:11" ht="12.75" customHeight="1" x14ac:dyDescent="0.2">
      <c r="A267" s="187" t="str">
        <f>IF(ISBLANK(H267),"",($E$8&amp;"."&amp;+(COUNTA(H$7:H267))))</f>
        <v>4.1.64</v>
      </c>
      <c r="B267" s="219"/>
      <c r="C267" s="188"/>
      <c r="D267" s="190" t="s">
        <v>222</v>
      </c>
      <c r="E267" s="186" t="s">
        <v>223</v>
      </c>
      <c r="G267" s="178"/>
      <c r="H267" s="317" t="s">
        <v>228</v>
      </c>
      <c r="I267" s="302">
        <v>2</v>
      </c>
      <c r="J267" s="191"/>
      <c r="K267" s="236"/>
    </row>
    <row r="268" spans="1:11" ht="12.75" customHeight="1" x14ac:dyDescent="0.2">
      <c r="A268" s="187" t="str">
        <f>IF(ISBLANK(H268),"",($E$8&amp;"."&amp;+(COUNTA(H$7:H268))))</f>
        <v/>
      </c>
      <c r="B268" s="219"/>
      <c r="C268" s="188"/>
      <c r="D268" s="39"/>
      <c r="E268" s="186"/>
      <c r="G268" s="178"/>
      <c r="H268" s="303"/>
      <c r="I268" s="302"/>
      <c r="J268" s="191"/>
      <c r="K268" s="236"/>
    </row>
    <row r="269" spans="1:11" ht="12.75" customHeight="1" x14ac:dyDescent="0.2">
      <c r="A269" s="187" t="str">
        <f>IF(ISBLANK(H269),"",($E$8&amp;"."&amp;+(COUNTA(H$7:H269))))</f>
        <v>4.1.65</v>
      </c>
      <c r="B269" s="219"/>
      <c r="C269" s="188"/>
      <c r="D269" s="190" t="s">
        <v>225</v>
      </c>
      <c r="E269" s="186" t="s">
        <v>226</v>
      </c>
      <c r="G269" s="178"/>
      <c r="H269" s="303" t="str">
        <f>H267</f>
        <v>ea</v>
      </c>
      <c r="I269" s="302">
        <f>I267</f>
        <v>2</v>
      </c>
      <c r="J269" s="191"/>
      <c r="K269" s="236"/>
    </row>
    <row r="270" spans="1:11" ht="12.75" customHeight="1" x14ac:dyDescent="0.2">
      <c r="A270" s="187"/>
      <c r="B270" s="175"/>
      <c r="C270" s="320"/>
      <c r="D270" s="346"/>
      <c r="E270" s="346"/>
      <c r="F270" s="346"/>
      <c r="G270" s="347"/>
      <c r="H270" s="303"/>
      <c r="I270" s="315"/>
      <c r="J270" s="191"/>
      <c r="K270" s="236"/>
    </row>
    <row r="271" spans="1:11" ht="12.75" customHeight="1" x14ac:dyDescent="0.2">
      <c r="A271" s="187"/>
      <c r="B271" s="219"/>
      <c r="C271" s="196" t="s">
        <v>233</v>
      </c>
      <c r="D271" s="39"/>
      <c r="E271" s="186"/>
      <c r="G271" s="178"/>
      <c r="H271" s="303"/>
      <c r="I271" s="315"/>
      <c r="J271" s="191"/>
      <c r="K271" s="236"/>
    </row>
    <row r="272" spans="1:11" ht="12.75" customHeight="1" x14ac:dyDescent="0.2">
      <c r="A272" s="187"/>
      <c r="B272" s="219"/>
      <c r="C272" s="188"/>
      <c r="D272" s="190"/>
      <c r="E272" s="186"/>
      <c r="G272" s="178"/>
      <c r="H272" s="317"/>
      <c r="I272" s="302"/>
      <c r="J272" s="191"/>
      <c r="K272" s="236"/>
    </row>
    <row r="273" spans="1:11" ht="12.75" customHeight="1" x14ac:dyDescent="0.2">
      <c r="A273" s="187"/>
      <c r="B273" s="219"/>
      <c r="C273" s="536" t="s">
        <v>292</v>
      </c>
      <c r="D273" s="537"/>
      <c r="E273" s="537"/>
      <c r="F273" s="537"/>
      <c r="G273" s="538"/>
      <c r="H273" s="303"/>
      <c r="I273" s="302"/>
      <c r="J273" s="191"/>
      <c r="K273" s="236"/>
    </row>
    <row r="274" spans="1:11" ht="12.75" customHeight="1" x14ac:dyDescent="0.2">
      <c r="A274" s="187"/>
      <c r="B274" s="175"/>
      <c r="C274" s="39"/>
      <c r="D274" s="190"/>
      <c r="E274" s="186"/>
      <c r="G274" s="178"/>
      <c r="H274" s="303"/>
      <c r="I274" s="302"/>
      <c r="J274" s="191"/>
      <c r="K274" s="236"/>
    </row>
    <row r="275" spans="1:11" ht="12.75" customHeight="1" x14ac:dyDescent="0.2">
      <c r="A275" s="187"/>
      <c r="B275" s="219"/>
      <c r="C275" s="183"/>
      <c r="D275" s="190"/>
      <c r="E275" s="186"/>
      <c r="G275" s="178"/>
      <c r="H275" s="303"/>
      <c r="I275" s="302"/>
      <c r="J275" s="191"/>
      <c r="K275" s="236"/>
    </row>
    <row r="276" spans="1:11" ht="12.75" customHeight="1" x14ac:dyDescent="0.2">
      <c r="A276" s="187"/>
      <c r="B276" s="219"/>
      <c r="C276" s="568" t="s">
        <v>293</v>
      </c>
      <c r="D276" s="569"/>
      <c r="E276" s="569"/>
      <c r="F276" s="569"/>
      <c r="G276" s="570"/>
      <c r="H276" s="303" t="s">
        <v>57</v>
      </c>
      <c r="I276" s="302">
        <v>1</v>
      </c>
      <c r="J276" s="191"/>
      <c r="K276" s="236"/>
    </row>
    <row r="277" spans="1:11" ht="12.75" customHeight="1" x14ac:dyDescent="0.2">
      <c r="A277" s="187"/>
      <c r="B277" s="219"/>
      <c r="C277" s="188"/>
      <c r="D277" s="189"/>
      <c r="E277" s="186"/>
      <c r="G277" s="178"/>
      <c r="H277" s="303"/>
      <c r="I277" s="302"/>
      <c r="J277" s="191"/>
      <c r="K277" s="236"/>
    </row>
    <row r="278" spans="1:11" ht="12.75" customHeight="1" x14ac:dyDescent="0.2">
      <c r="A278" s="187"/>
      <c r="B278" s="219"/>
      <c r="C278" s="557" t="s">
        <v>294</v>
      </c>
      <c r="D278" s="558"/>
      <c r="E278" s="558"/>
      <c r="F278" s="558"/>
      <c r="G278" s="559"/>
      <c r="H278" s="317" t="s">
        <v>57</v>
      </c>
      <c r="I278" s="302">
        <v>1</v>
      </c>
      <c r="J278" s="191"/>
      <c r="K278" s="236"/>
    </row>
    <row r="279" spans="1:11" ht="12.75" customHeight="1" x14ac:dyDescent="0.2">
      <c r="A279" s="187"/>
      <c r="B279" s="219"/>
      <c r="C279" s="188"/>
      <c r="D279" s="39"/>
      <c r="E279" s="186"/>
      <c r="G279" s="178"/>
      <c r="H279" s="303"/>
      <c r="I279" s="302"/>
      <c r="J279" s="191"/>
      <c r="K279" s="236"/>
    </row>
    <row r="280" spans="1:11" ht="12.75" customHeight="1" x14ac:dyDescent="0.2">
      <c r="A280" s="187"/>
      <c r="B280" s="219"/>
      <c r="C280" s="546" t="s">
        <v>295</v>
      </c>
      <c r="D280" s="547"/>
      <c r="E280" s="547"/>
      <c r="F280" s="547"/>
      <c r="G280" s="548"/>
      <c r="H280" s="303" t="s">
        <v>235</v>
      </c>
      <c r="I280" s="302">
        <v>1</v>
      </c>
      <c r="J280" s="191"/>
      <c r="K280" s="236"/>
    </row>
    <row r="281" spans="1:11" ht="12.75" customHeight="1" x14ac:dyDescent="0.2">
      <c r="A281" s="187"/>
      <c r="B281" s="175"/>
      <c r="C281" s="314"/>
      <c r="D281" s="190"/>
      <c r="E281" s="186"/>
      <c r="G281" s="178"/>
      <c r="H281" s="303"/>
      <c r="I281" s="302"/>
      <c r="J281" s="191"/>
      <c r="K281" s="236"/>
    </row>
    <row r="282" spans="1:11" ht="12.75" customHeight="1" x14ac:dyDescent="0.2">
      <c r="A282" s="187"/>
      <c r="B282" s="219"/>
      <c r="C282" s="196" t="s">
        <v>296</v>
      </c>
      <c r="D282" s="190"/>
      <c r="E282" s="186"/>
      <c r="G282" s="178"/>
      <c r="H282" s="303"/>
      <c r="I282" s="302"/>
      <c r="J282" s="191"/>
      <c r="K282" s="236"/>
    </row>
    <row r="283" spans="1:11" ht="12.75" customHeight="1" x14ac:dyDescent="0.2">
      <c r="A283" s="187"/>
      <c r="B283" s="219"/>
      <c r="C283" s="188"/>
      <c r="D283" s="189"/>
      <c r="E283" s="186"/>
      <c r="G283" s="178"/>
      <c r="H283" s="303"/>
      <c r="I283" s="302"/>
      <c r="J283" s="191"/>
      <c r="K283" s="236"/>
    </row>
    <row r="284" spans="1:11" ht="12.75" customHeight="1" x14ac:dyDescent="0.2">
      <c r="A284" s="187"/>
      <c r="B284" s="219"/>
      <c r="C284" s="560" t="s">
        <v>297</v>
      </c>
      <c r="D284" s="561"/>
      <c r="E284" s="561"/>
      <c r="F284" s="561"/>
      <c r="G284" s="178"/>
      <c r="H284" s="303"/>
      <c r="I284" s="302"/>
      <c r="J284" s="191"/>
      <c r="K284" s="236"/>
    </row>
    <row r="285" spans="1:11" ht="12.75" customHeight="1" x14ac:dyDescent="0.2">
      <c r="A285" s="187"/>
      <c r="B285" s="219"/>
      <c r="C285" s="232"/>
      <c r="D285" s="233"/>
      <c r="E285" s="186"/>
      <c r="G285" s="178"/>
      <c r="H285" s="303"/>
      <c r="I285" s="302"/>
      <c r="J285" s="191"/>
      <c r="K285" s="236"/>
    </row>
    <row r="286" spans="1:11" ht="12.75" customHeight="1" x14ac:dyDescent="0.2">
      <c r="A286" s="187"/>
      <c r="B286" s="219"/>
      <c r="C286" s="562" t="s">
        <v>298</v>
      </c>
      <c r="D286" s="563"/>
      <c r="E286" s="563"/>
      <c r="F286" s="563"/>
      <c r="G286" s="564"/>
      <c r="H286" s="303"/>
      <c r="I286" s="302"/>
      <c r="J286" s="191"/>
      <c r="K286" s="236"/>
    </row>
    <row r="287" spans="1:11" ht="12.75" customHeight="1" x14ac:dyDescent="0.2">
      <c r="A287" s="187"/>
      <c r="B287" s="219"/>
      <c r="C287" s="197"/>
      <c r="D287" s="190"/>
      <c r="E287" s="186"/>
      <c r="G287" s="178"/>
      <c r="H287" s="303"/>
      <c r="I287" s="302"/>
      <c r="J287" s="191"/>
      <c r="K287" s="236"/>
    </row>
    <row r="288" spans="1:11" ht="12.75" customHeight="1" x14ac:dyDescent="0.2">
      <c r="A288" s="187" t="str">
        <f>IF(ISBLANK(H288),"",($E$8&amp;"."&amp;+(COUNTA(H$7:H288))))</f>
        <v>4.1.69</v>
      </c>
      <c r="B288" s="219"/>
      <c r="C288" s="188"/>
      <c r="D288" s="190" t="s">
        <v>222</v>
      </c>
      <c r="E288" s="186" t="s">
        <v>223</v>
      </c>
      <c r="G288" s="178"/>
      <c r="H288" s="317" t="s">
        <v>39</v>
      </c>
      <c r="I288" s="302">
        <v>2</v>
      </c>
      <c r="J288" s="191"/>
      <c r="K288" s="236"/>
    </row>
    <row r="289" spans="1:11" ht="12.75" customHeight="1" x14ac:dyDescent="0.2">
      <c r="A289" s="187" t="str">
        <f>IF(ISBLANK(H289),"",($E$8&amp;"."&amp;+(COUNTA(H$7:H289))))</f>
        <v/>
      </c>
      <c r="B289" s="219"/>
      <c r="C289" s="188"/>
      <c r="D289" s="39"/>
      <c r="E289" s="186"/>
      <c r="G289" s="178"/>
      <c r="H289" s="303"/>
      <c r="I289" s="302"/>
      <c r="J289" s="191"/>
      <c r="K289" s="236"/>
    </row>
    <row r="290" spans="1:11" ht="12.75" customHeight="1" x14ac:dyDescent="0.2">
      <c r="A290" s="187" t="str">
        <f>IF(ISBLANK(H290),"",($E$8&amp;"."&amp;+(COUNTA(H$7:H290))))</f>
        <v>4.1.70</v>
      </c>
      <c r="B290" s="219"/>
      <c r="C290" s="188"/>
      <c r="D290" s="190" t="s">
        <v>225</v>
      </c>
      <c r="E290" s="186" t="s">
        <v>226</v>
      </c>
      <c r="G290" s="178"/>
      <c r="H290" s="303" t="str">
        <f>H288</f>
        <v>Item</v>
      </c>
      <c r="I290" s="302">
        <f>I288</f>
        <v>2</v>
      </c>
      <c r="J290" s="191"/>
      <c r="K290" s="236"/>
    </row>
    <row r="291" spans="1:11" ht="12.75" customHeight="1" x14ac:dyDescent="0.2">
      <c r="A291" s="187"/>
      <c r="B291" s="175"/>
      <c r="C291" s="39"/>
      <c r="D291" s="190"/>
      <c r="E291" s="186"/>
      <c r="G291" s="178"/>
      <c r="H291" s="303"/>
      <c r="I291" s="302"/>
      <c r="J291" s="191"/>
      <c r="K291" s="236"/>
    </row>
    <row r="292" spans="1:11" ht="12.75" customHeight="1" x14ac:dyDescent="0.2">
      <c r="A292" s="187"/>
      <c r="B292" s="219"/>
      <c r="C292" s="311" t="s">
        <v>239</v>
      </c>
      <c r="D292" s="190"/>
      <c r="E292" s="186"/>
      <c r="G292" s="178"/>
      <c r="H292" s="303"/>
      <c r="I292" s="302"/>
      <c r="J292" s="191"/>
      <c r="K292" s="236"/>
    </row>
    <row r="293" spans="1:11" ht="12.75" customHeight="1" x14ac:dyDescent="0.2">
      <c r="A293" s="187"/>
      <c r="B293" s="219"/>
      <c r="C293" s="188"/>
      <c r="D293" s="190"/>
      <c r="E293" s="186"/>
      <c r="G293" s="178"/>
      <c r="H293" s="303"/>
      <c r="I293" s="302"/>
      <c r="K293" s="236"/>
    </row>
    <row r="294" spans="1:11" ht="12.75" customHeight="1" x14ac:dyDescent="0.2">
      <c r="A294" s="187" t="str">
        <f>IF(ISBLANK(H294),"",($E$8&amp;"."&amp;+(COUNTA(H$7:H294))))</f>
        <v>4.1.71</v>
      </c>
      <c r="B294" s="219"/>
      <c r="C294" s="188"/>
      <c r="D294" s="190" t="s">
        <v>222</v>
      </c>
      <c r="E294" s="186" t="s">
        <v>223</v>
      </c>
      <c r="G294" s="178"/>
      <c r="H294" s="317" t="s">
        <v>39</v>
      </c>
      <c r="I294" s="302">
        <v>2</v>
      </c>
      <c r="K294" s="236"/>
    </row>
    <row r="295" spans="1:11" ht="12.75" customHeight="1" x14ac:dyDescent="0.2">
      <c r="A295" s="187" t="str">
        <f>IF(ISBLANK(H295),"",($E$8&amp;"."&amp;+(COUNTA(H$7:H295))))</f>
        <v/>
      </c>
      <c r="B295" s="219"/>
      <c r="C295" s="188"/>
      <c r="D295" s="39"/>
      <c r="E295" s="186"/>
      <c r="G295" s="178"/>
      <c r="H295" s="303"/>
      <c r="I295" s="302"/>
      <c r="K295" s="236"/>
    </row>
    <row r="296" spans="1:11" ht="12.75" customHeight="1" x14ac:dyDescent="0.2">
      <c r="A296" s="187" t="str">
        <f>IF(ISBLANK(H296),"",($E$8&amp;"."&amp;+(COUNTA(H$7:H296))))</f>
        <v>4.1.72</v>
      </c>
      <c r="B296" s="219"/>
      <c r="C296" s="188"/>
      <c r="D296" s="190" t="s">
        <v>225</v>
      </c>
      <c r="E296" s="186" t="s">
        <v>226</v>
      </c>
      <c r="G296" s="178"/>
      <c r="H296" s="303" t="str">
        <f>H294</f>
        <v>Item</v>
      </c>
      <c r="I296" s="302">
        <f>I294</f>
        <v>2</v>
      </c>
      <c r="K296" s="236"/>
    </row>
    <row r="297" spans="1:11" ht="15.75" customHeight="1" x14ac:dyDescent="0.2">
      <c r="A297" s="187"/>
      <c r="B297" s="219"/>
      <c r="C297" s="188"/>
      <c r="D297" s="189"/>
      <c r="E297" s="186"/>
      <c r="G297" s="178"/>
      <c r="H297" s="303"/>
      <c r="I297" s="302"/>
      <c r="K297" s="236"/>
    </row>
    <row r="298" spans="1:11" ht="12.75" customHeight="1" x14ac:dyDescent="0.2">
      <c r="A298" s="187"/>
      <c r="B298" s="219"/>
      <c r="C298" s="311" t="s">
        <v>299</v>
      </c>
      <c r="D298" s="39"/>
      <c r="E298" s="186"/>
      <c r="G298" s="178"/>
      <c r="H298" s="303"/>
      <c r="I298" s="302"/>
      <c r="K298" s="236"/>
    </row>
    <row r="299" spans="1:11" ht="12.75" customHeight="1" x14ac:dyDescent="0.2">
      <c r="A299" s="187"/>
      <c r="B299" s="219"/>
      <c r="C299" s="188"/>
      <c r="D299" s="190"/>
      <c r="E299" s="186"/>
      <c r="G299" s="178"/>
      <c r="H299" s="303"/>
      <c r="I299" s="302"/>
      <c r="K299" s="236"/>
    </row>
    <row r="300" spans="1:11" ht="12.75" customHeight="1" x14ac:dyDescent="0.2">
      <c r="A300" s="187"/>
      <c r="B300" s="219"/>
      <c r="C300" s="311" t="s">
        <v>300</v>
      </c>
      <c r="D300" s="39"/>
      <c r="E300" s="186"/>
      <c r="G300" s="178"/>
      <c r="H300" s="303"/>
      <c r="I300" s="302"/>
      <c r="K300" s="236"/>
    </row>
    <row r="301" spans="1:11" ht="12.75" customHeight="1" x14ac:dyDescent="0.2">
      <c r="A301" s="187"/>
      <c r="B301" s="219"/>
      <c r="C301" s="188"/>
      <c r="D301" s="190"/>
      <c r="E301" s="186"/>
      <c r="G301" s="178"/>
      <c r="H301" s="303"/>
      <c r="I301" s="302"/>
      <c r="K301" s="236"/>
    </row>
    <row r="302" spans="1:11" ht="12.75" customHeight="1" x14ac:dyDescent="0.2">
      <c r="A302" s="187" t="str">
        <f>IF(ISBLANK(H302),"",($E$8&amp;"."&amp;+(COUNTA(H$7:H302))))</f>
        <v>4.1.73</v>
      </c>
      <c r="B302" s="219"/>
      <c r="C302" s="188"/>
      <c r="D302" s="190" t="s">
        <v>222</v>
      </c>
      <c r="E302" s="186" t="s">
        <v>223</v>
      </c>
      <c r="G302" s="178"/>
      <c r="H302" s="317" t="s">
        <v>39</v>
      </c>
      <c r="I302" s="302" t="s">
        <v>257</v>
      </c>
      <c r="K302" s="236"/>
    </row>
    <row r="303" spans="1:11" ht="12.75" customHeight="1" x14ac:dyDescent="0.2">
      <c r="A303" s="187" t="str">
        <f>IF(ISBLANK(H303),"",($E$8&amp;"."&amp;+(COUNTA(H$7:H303))))</f>
        <v/>
      </c>
      <c r="B303" s="219"/>
      <c r="C303" s="188"/>
      <c r="D303" s="39"/>
      <c r="E303" s="186"/>
      <c r="G303" s="178"/>
      <c r="H303" s="303"/>
      <c r="I303" s="302"/>
      <c r="K303" s="236"/>
    </row>
    <row r="304" spans="1:11" ht="12.75" customHeight="1" x14ac:dyDescent="0.2">
      <c r="A304" s="187" t="str">
        <f>IF(ISBLANK(H304),"",($E$8&amp;"."&amp;+(COUNTA(H$7:H304))))</f>
        <v>4.1.74</v>
      </c>
      <c r="B304" s="219"/>
      <c r="C304" s="188"/>
      <c r="D304" s="190" t="s">
        <v>225</v>
      </c>
      <c r="E304" s="186" t="s">
        <v>226</v>
      </c>
      <c r="G304" s="178"/>
      <c r="H304" s="303" t="str">
        <f>H302</f>
        <v>Item</v>
      </c>
      <c r="I304" s="302">
        <v>2</v>
      </c>
      <c r="K304" s="236"/>
    </row>
    <row r="305" spans="1:11" ht="12.75" customHeight="1" x14ac:dyDescent="0.2">
      <c r="A305" s="187"/>
      <c r="B305" s="219"/>
      <c r="C305" s="328"/>
      <c r="D305" s="328"/>
      <c r="E305" s="328"/>
      <c r="F305" s="328"/>
      <c r="G305" s="329"/>
      <c r="H305" s="303"/>
      <c r="I305" s="302"/>
      <c r="K305" s="236"/>
    </row>
    <row r="306" spans="1:11" ht="12.75" customHeight="1" x14ac:dyDescent="0.2">
      <c r="A306" s="187"/>
      <c r="B306" s="219"/>
      <c r="C306" s="328"/>
      <c r="D306" s="328"/>
      <c r="E306" s="328"/>
      <c r="F306" s="328"/>
      <c r="G306" s="329"/>
      <c r="H306" s="303"/>
      <c r="I306" s="302"/>
      <c r="K306" s="236"/>
    </row>
    <row r="307" spans="1:11" ht="12.75" customHeight="1" x14ac:dyDescent="0.2">
      <c r="A307" s="187"/>
      <c r="B307" s="219"/>
      <c r="C307" s="311" t="s">
        <v>240</v>
      </c>
      <c r="D307" s="189"/>
      <c r="E307" s="186"/>
      <c r="G307" s="178"/>
      <c r="H307" s="303"/>
      <c r="I307" s="302"/>
      <c r="K307" s="236"/>
    </row>
    <row r="308" spans="1:11" ht="12.75" customHeight="1" x14ac:dyDescent="0.2">
      <c r="A308" s="187"/>
      <c r="B308" s="219"/>
      <c r="C308" s="196"/>
      <c r="D308" s="39"/>
      <c r="E308" s="186"/>
      <c r="G308" s="178"/>
      <c r="H308" s="303"/>
      <c r="I308" s="302"/>
      <c r="K308" s="236"/>
    </row>
    <row r="309" spans="1:11" ht="12.75" customHeight="1" x14ac:dyDescent="0.2">
      <c r="A309" s="187" t="str">
        <f>IF(ISBLANK(H309),"",($E$8&amp;"."&amp;+(COUNTA(H$7:H309))))</f>
        <v>4.1.75</v>
      </c>
      <c r="B309" s="219"/>
      <c r="C309" s="188"/>
      <c r="D309" s="190" t="s">
        <v>222</v>
      </c>
      <c r="E309" s="186" t="s">
        <v>223</v>
      </c>
      <c r="G309" s="178"/>
      <c r="H309" s="317" t="s">
        <v>39</v>
      </c>
      <c r="I309" s="302" t="s">
        <v>257</v>
      </c>
      <c r="K309" s="236"/>
    </row>
    <row r="310" spans="1:11" ht="12.75" customHeight="1" x14ac:dyDescent="0.2">
      <c r="A310" s="187" t="str">
        <f>IF(ISBLANK(H310),"",($E$8&amp;"."&amp;+(COUNTA(H$7:H310))))</f>
        <v/>
      </c>
      <c r="B310" s="219"/>
      <c r="C310" s="188"/>
      <c r="D310" s="39"/>
      <c r="E310" s="186"/>
      <c r="G310" s="178"/>
      <c r="H310" s="303"/>
      <c r="I310" s="302"/>
      <c r="K310" s="236"/>
    </row>
    <row r="311" spans="1:11" ht="12.75" customHeight="1" x14ac:dyDescent="0.2">
      <c r="A311" s="187" t="str">
        <f>IF(ISBLANK(H311),"",($E$8&amp;"."&amp;+(COUNTA(H$7:H311))))</f>
        <v>4.1.76</v>
      </c>
      <c r="B311" s="219"/>
      <c r="C311" s="188"/>
      <c r="D311" s="190" t="s">
        <v>225</v>
      </c>
      <c r="E311" s="186" t="s">
        <v>226</v>
      </c>
      <c r="G311" s="178"/>
      <c r="H311" s="303" t="str">
        <f>H309</f>
        <v>Item</v>
      </c>
      <c r="I311" s="302">
        <v>2</v>
      </c>
      <c r="K311" s="236"/>
    </row>
    <row r="312" spans="1:11" ht="12.75" customHeight="1" x14ac:dyDescent="0.2">
      <c r="A312" s="187"/>
      <c r="B312" s="219"/>
      <c r="C312" s="188"/>
      <c r="D312" s="190"/>
      <c r="E312" s="186"/>
      <c r="G312" s="178"/>
      <c r="H312" s="303"/>
      <c r="I312" s="302"/>
      <c r="K312" s="236"/>
    </row>
    <row r="313" spans="1:11" s="203" customFormat="1" ht="12.75" customHeight="1" x14ac:dyDescent="0.2">
      <c r="A313" s="198"/>
      <c r="B313" s="272"/>
      <c r="C313" s="200"/>
      <c r="D313" s="200"/>
      <c r="E313" s="200"/>
      <c r="F313" s="200"/>
      <c r="G313" s="200"/>
      <c r="H313" s="360"/>
      <c r="I313" s="305"/>
      <c r="J313" s="226" t="s">
        <v>106</v>
      </c>
      <c r="K313" s="237"/>
    </row>
    <row r="314" spans="1:11" s="203" customFormat="1" ht="12.75" customHeight="1" x14ac:dyDescent="0.2">
      <c r="A314" s="198"/>
      <c r="B314" s="272"/>
      <c r="C314" s="200"/>
      <c r="D314" s="200"/>
      <c r="E314" s="200"/>
      <c r="F314" s="200"/>
      <c r="G314" s="200"/>
      <c r="H314" s="307"/>
      <c r="I314" s="322"/>
      <c r="J314" s="227" t="s">
        <v>107</v>
      </c>
      <c r="K314" s="275"/>
    </row>
    <row r="315" spans="1:11" ht="12.75" customHeight="1" x14ac:dyDescent="0.2">
      <c r="A315" s="187"/>
      <c r="B315" s="219"/>
      <c r="C315" s="188"/>
      <c r="D315" s="190"/>
      <c r="E315" s="186"/>
      <c r="G315" s="178"/>
      <c r="H315" s="303"/>
      <c r="I315" s="302"/>
      <c r="K315" s="236"/>
    </row>
    <row r="316" spans="1:11" ht="12.75" customHeight="1" x14ac:dyDescent="0.2">
      <c r="A316" s="187"/>
      <c r="B316" s="219"/>
      <c r="C316" s="311" t="s">
        <v>301</v>
      </c>
      <c r="D316" s="189"/>
      <c r="E316" s="186"/>
      <c r="G316" s="178"/>
      <c r="H316" s="303"/>
      <c r="I316" s="302"/>
      <c r="K316" s="236"/>
    </row>
    <row r="317" spans="1:11" ht="12.75" customHeight="1" x14ac:dyDescent="0.2">
      <c r="A317" s="187"/>
      <c r="B317" s="219"/>
      <c r="C317" s="319"/>
      <c r="D317" s="39"/>
      <c r="E317" s="186"/>
      <c r="G317" s="178"/>
      <c r="H317" s="303"/>
      <c r="I317" s="302"/>
      <c r="K317" s="236"/>
    </row>
    <row r="318" spans="1:11" ht="12.75" customHeight="1" x14ac:dyDescent="0.2">
      <c r="A318" s="187" t="str">
        <f>IF(ISBLANK(H318),"",($E$8&amp;"."&amp;+(COUNTA(H$7:H318))))</f>
        <v>4.1.77</v>
      </c>
      <c r="B318" s="219"/>
      <c r="C318" s="188"/>
      <c r="D318" s="190" t="s">
        <v>222</v>
      </c>
      <c r="E318" s="186" t="s">
        <v>223</v>
      </c>
      <c r="G318" s="178"/>
      <c r="H318" s="317" t="s">
        <v>39</v>
      </c>
      <c r="I318" s="302" t="s">
        <v>257</v>
      </c>
      <c r="K318" s="236"/>
    </row>
    <row r="319" spans="1:11" ht="12.75" customHeight="1" x14ac:dyDescent="0.2">
      <c r="A319" s="187" t="str">
        <f>IF(ISBLANK(H319),"",($E$8&amp;"."&amp;+(COUNTA(H$7:H319))))</f>
        <v/>
      </c>
      <c r="B319" s="219"/>
      <c r="C319" s="188"/>
      <c r="D319" s="39"/>
      <c r="E319" s="186"/>
      <c r="G319" s="178"/>
      <c r="H319" s="303"/>
      <c r="I319" s="302"/>
      <c r="K319" s="236"/>
    </row>
    <row r="320" spans="1:11" ht="12.75" customHeight="1" x14ac:dyDescent="0.2">
      <c r="A320" s="187" t="str">
        <f>IF(ISBLANK(H320),"",($E$8&amp;"."&amp;+(COUNTA(H$7:H320))))</f>
        <v>4.1.78</v>
      </c>
      <c r="B320" s="219"/>
      <c r="C320" s="188"/>
      <c r="D320" s="190" t="s">
        <v>225</v>
      </c>
      <c r="E320" s="186" t="s">
        <v>226</v>
      </c>
      <c r="G320" s="178"/>
      <c r="H320" s="303" t="str">
        <f>H318</f>
        <v>Item</v>
      </c>
      <c r="I320" s="302">
        <v>1</v>
      </c>
      <c r="K320" s="236"/>
    </row>
    <row r="321" spans="1:11" ht="12.75" customHeight="1" x14ac:dyDescent="0.2">
      <c r="A321" s="187"/>
      <c r="B321" s="219"/>
      <c r="C321" s="328"/>
      <c r="D321" s="328"/>
      <c r="E321" s="328"/>
      <c r="F321" s="328"/>
      <c r="G321" s="329"/>
      <c r="H321" s="303"/>
      <c r="I321" s="302"/>
      <c r="K321" s="236"/>
    </row>
    <row r="322" spans="1:11" ht="12.75" customHeight="1" x14ac:dyDescent="0.2">
      <c r="A322" s="187"/>
      <c r="B322" s="219"/>
      <c r="C322" s="311" t="s">
        <v>302</v>
      </c>
      <c r="D322" s="189"/>
      <c r="E322" s="186"/>
      <c r="G322" s="178"/>
      <c r="H322" s="303"/>
      <c r="I322" s="302"/>
      <c r="K322" s="236"/>
    </row>
    <row r="323" spans="1:11" ht="12.75" customHeight="1" x14ac:dyDescent="0.2">
      <c r="A323" s="187"/>
      <c r="B323" s="219"/>
      <c r="C323" s="188"/>
      <c r="D323" s="39"/>
      <c r="E323" s="186"/>
      <c r="G323" s="178"/>
      <c r="H323" s="303"/>
      <c r="I323" s="302"/>
      <c r="K323" s="236"/>
    </row>
    <row r="324" spans="1:11" ht="12.75" customHeight="1" x14ac:dyDescent="0.2">
      <c r="A324" s="187"/>
      <c r="B324" s="219"/>
      <c r="C324" s="311" t="s">
        <v>303</v>
      </c>
      <c r="D324" s="39"/>
      <c r="E324" s="186"/>
      <c r="G324" s="178"/>
      <c r="H324" s="303"/>
      <c r="I324" s="302"/>
      <c r="K324" s="236"/>
    </row>
    <row r="325" spans="1:11" ht="12.75" customHeight="1" x14ac:dyDescent="0.2">
      <c r="A325" s="187"/>
      <c r="B325" s="219"/>
      <c r="C325" s="188"/>
      <c r="D325" s="39"/>
      <c r="E325" s="186"/>
      <c r="G325" s="178"/>
      <c r="H325" s="303"/>
      <c r="I325" s="302"/>
      <c r="K325" s="236"/>
    </row>
    <row r="326" spans="1:11" ht="12.75" customHeight="1" x14ac:dyDescent="0.2">
      <c r="A326" s="187" t="str">
        <f>IF(ISBLANK(H326),"",($E$8&amp;"."&amp;+(COUNTA(H$7:H326))))</f>
        <v>4.1.79</v>
      </c>
      <c r="B326" s="219"/>
      <c r="C326" s="188"/>
      <c r="D326" s="190" t="s">
        <v>222</v>
      </c>
      <c r="E326" s="186" t="s">
        <v>223</v>
      </c>
      <c r="G326" s="178"/>
      <c r="H326" s="317" t="s">
        <v>276</v>
      </c>
      <c r="I326" s="302">
        <v>2</v>
      </c>
      <c r="K326" s="236"/>
    </row>
    <row r="327" spans="1:11" ht="12.75" customHeight="1" x14ac:dyDescent="0.2">
      <c r="A327" s="187" t="str">
        <f>IF(ISBLANK(H327),"",($E$8&amp;"."&amp;+(COUNTA(H$7:H327))))</f>
        <v/>
      </c>
      <c r="B327" s="219"/>
      <c r="C327" s="188"/>
      <c r="D327" s="39"/>
      <c r="E327" s="186"/>
      <c r="G327" s="178"/>
      <c r="H327" s="303"/>
      <c r="I327" s="302"/>
      <c r="K327" s="236"/>
    </row>
    <row r="328" spans="1:11" ht="12.75" customHeight="1" x14ac:dyDescent="0.2">
      <c r="A328" s="187" t="str">
        <f>IF(ISBLANK(H328),"",($E$8&amp;"."&amp;+(COUNTA(H$7:H328))))</f>
        <v>4.1.80</v>
      </c>
      <c r="B328" s="219"/>
      <c r="C328" s="188"/>
      <c r="D328" s="190" t="s">
        <v>225</v>
      </c>
      <c r="E328" s="186" t="s">
        <v>226</v>
      </c>
      <c r="G328" s="178"/>
      <c r="H328" s="303" t="str">
        <f>H326</f>
        <v>Lot</v>
      </c>
      <c r="I328" s="302">
        <f>I326</f>
        <v>2</v>
      </c>
      <c r="K328" s="236"/>
    </row>
    <row r="329" spans="1:11" ht="12.75" customHeight="1" x14ac:dyDescent="0.2">
      <c r="A329" s="187"/>
      <c r="B329" s="175"/>
      <c r="C329" s="39"/>
      <c r="D329" s="190"/>
      <c r="E329" s="186"/>
      <c r="G329" s="178"/>
      <c r="H329" s="303"/>
      <c r="I329" s="302"/>
      <c r="K329" s="236"/>
    </row>
    <row r="330" spans="1:11" ht="12.75" customHeight="1" x14ac:dyDescent="0.2">
      <c r="A330" s="187"/>
      <c r="B330" s="219"/>
      <c r="C330" s="311" t="s">
        <v>242</v>
      </c>
      <c r="D330" s="39"/>
      <c r="E330" s="186"/>
      <c r="G330" s="178"/>
      <c r="H330" s="303"/>
      <c r="I330" s="302"/>
      <c r="K330" s="236"/>
    </row>
    <row r="331" spans="1:11" ht="12.75" customHeight="1" x14ac:dyDescent="0.2">
      <c r="A331" s="187"/>
      <c r="B331" s="219"/>
      <c r="C331" s="188"/>
      <c r="D331" s="39"/>
      <c r="E331" s="186"/>
      <c r="G331" s="178"/>
      <c r="H331" s="303"/>
      <c r="I331" s="302"/>
      <c r="K331" s="236"/>
    </row>
    <row r="332" spans="1:11" ht="12.75" customHeight="1" x14ac:dyDescent="0.2">
      <c r="A332" s="187" t="str">
        <f>IF(ISBLANK(H332),"",($E$8&amp;"."&amp;+(COUNTA(H$7:H332))))</f>
        <v>4.1.81</v>
      </c>
      <c r="B332" s="219"/>
      <c r="C332" s="188"/>
      <c r="D332" s="190" t="s">
        <v>222</v>
      </c>
      <c r="E332" s="186" t="s">
        <v>223</v>
      </c>
      <c r="G332" s="178"/>
      <c r="H332" s="317" t="s">
        <v>276</v>
      </c>
      <c r="I332" s="302">
        <v>13</v>
      </c>
      <c r="K332" s="236"/>
    </row>
    <row r="333" spans="1:11" ht="12.75" customHeight="1" x14ac:dyDescent="0.2">
      <c r="A333" s="187" t="str">
        <f>IF(ISBLANK(H333),"",($E$8&amp;"."&amp;+(COUNTA(H$7:H333))))</f>
        <v/>
      </c>
      <c r="B333" s="219"/>
      <c r="C333" s="188"/>
      <c r="D333" s="39"/>
      <c r="E333" s="186"/>
      <c r="G333" s="178"/>
      <c r="H333" s="303"/>
      <c r="I333" s="302"/>
      <c r="K333" s="236"/>
    </row>
    <row r="334" spans="1:11" ht="12.75" customHeight="1" x14ac:dyDescent="0.2">
      <c r="A334" s="187" t="str">
        <f>IF(ISBLANK(H334),"",($E$8&amp;"."&amp;+(COUNTA(H$7:H334))))</f>
        <v>4.1.82</v>
      </c>
      <c r="B334" s="219"/>
      <c r="C334" s="188"/>
      <c r="D334" s="190" t="s">
        <v>225</v>
      </c>
      <c r="E334" s="186" t="s">
        <v>226</v>
      </c>
      <c r="G334" s="178"/>
      <c r="H334" s="303" t="str">
        <f>H332</f>
        <v>Lot</v>
      </c>
      <c r="I334" s="302">
        <f>I332</f>
        <v>13</v>
      </c>
      <c r="K334" s="236"/>
    </row>
    <row r="335" spans="1:11" ht="12.75" customHeight="1" x14ac:dyDescent="0.2">
      <c r="A335" s="187"/>
      <c r="B335" s="219"/>
      <c r="C335" s="197"/>
      <c r="D335" s="190"/>
      <c r="E335" s="186"/>
      <c r="G335" s="178"/>
      <c r="H335" s="303"/>
      <c r="I335" s="302"/>
      <c r="K335" s="236"/>
    </row>
    <row r="336" spans="1:11" ht="12.75" customHeight="1" x14ac:dyDescent="0.2">
      <c r="A336" s="187"/>
      <c r="B336" s="219"/>
      <c r="C336" s="311" t="s">
        <v>304</v>
      </c>
      <c r="D336" s="39"/>
      <c r="E336" s="186"/>
      <c r="G336" s="178"/>
      <c r="H336" s="303"/>
      <c r="I336" s="302"/>
      <c r="K336" s="236"/>
    </row>
    <row r="337" spans="1:11" ht="12.75" customHeight="1" x14ac:dyDescent="0.2">
      <c r="A337" s="187"/>
      <c r="B337" s="219"/>
      <c r="C337" s="188"/>
      <c r="D337" s="39"/>
      <c r="E337" s="186"/>
      <c r="G337" s="178"/>
      <c r="H337" s="303"/>
      <c r="I337" s="302"/>
      <c r="K337" s="236"/>
    </row>
    <row r="338" spans="1:11" ht="12.75" customHeight="1" x14ac:dyDescent="0.2">
      <c r="A338" s="187"/>
      <c r="B338" s="219"/>
      <c r="C338" s="311" t="s">
        <v>305</v>
      </c>
      <c r="D338" s="39"/>
      <c r="E338" s="186"/>
      <c r="G338" s="178"/>
      <c r="H338" s="303"/>
      <c r="I338" s="302"/>
      <c r="K338" s="236"/>
    </row>
    <row r="339" spans="1:11" ht="12.75" customHeight="1" x14ac:dyDescent="0.2">
      <c r="A339" s="187"/>
      <c r="B339" s="219"/>
      <c r="C339" s="188"/>
      <c r="D339" s="39"/>
      <c r="E339" s="186"/>
      <c r="G339" s="178"/>
      <c r="H339" s="303"/>
      <c r="I339" s="302"/>
      <c r="J339" s="191"/>
      <c r="K339" s="236"/>
    </row>
    <row r="340" spans="1:11" ht="12.75" customHeight="1" x14ac:dyDescent="0.2">
      <c r="A340" s="187" t="str">
        <f>IF(ISBLANK(H340),"",($E$8&amp;"."&amp;+(COUNTA(H$7:H340))))</f>
        <v>4.1.83</v>
      </c>
      <c r="B340" s="219"/>
      <c r="C340" s="188"/>
      <c r="D340" s="190" t="s">
        <v>222</v>
      </c>
      <c r="E340" s="186" t="s">
        <v>223</v>
      </c>
      <c r="G340" s="178"/>
      <c r="H340" s="312" t="s">
        <v>268</v>
      </c>
      <c r="I340" s="302" t="s">
        <v>257</v>
      </c>
      <c r="J340" s="191"/>
      <c r="K340" s="236"/>
    </row>
    <row r="341" spans="1:11" ht="12.75" customHeight="1" x14ac:dyDescent="0.2">
      <c r="A341" s="187" t="str">
        <f>IF(ISBLANK(H341),"",($E$8&amp;"."&amp;+(COUNTA(H$7:H341))))</f>
        <v/>
      </c>
      <c r="B341" s="219"/>
      <c r="C341" s="188"/>
      <c r="D341" s="39"/>
      <c r="E341" s="186"/>
      <c r="G341" s="178"/>
      <c r="H341" s="303"/>
      <c r="I341" s="302"/>
      <c r="J341" s="191"/>
      <c r="K341" s="236"/>
    </row>
    <row r="342" spans="1:11" ht="12.75" customHeight="1" x14ac:dyDescent="0.2">
      <c r="A342" s="187" t="str">
        <f>IF(ISBLANK(H342),"",($E$8&amp;"."&amp;+(COUNTA(H$7:H342))))</f>
        <v>4.1.84</v>
      </c>
      <c r="B342" s="219"/>
      <c r="C342" s="188"/>
      <c r="D342" s="190" t="s">
        <v>225</v>
      </c>
      <c r="E342" s="186" t="s">
        <v>226</v>
      </c>
      <c r="G342" s="178"/>
      <c r="H342" s="303" t="str">
        <f>H340</f>
        <v>m³</v>
      </c>
      <c r="I342" s="302">
        <f>I185*1.1*0.8</f>
        <v>1144.0000000000002</v>
      </c>
      <c r="J342" s="191"/>
      <c r="K342" s="236"/>
    </row>
    <row r="343" spans="1:11" ht="12.75" customHeight="1" x14ac:dyDescent="0.2">
      <c r="A343" s="187"/>
      <c r="B343" s="219"/>
      <c r="C343" s="188"/>
      <c r="D343" s="39"/>
      <c r="E343" s="186"/>
      <c r="G343" s="178"/>
      <c r="H343" s="303"/>
      <c r="I343" s="302"/>
      <c r="J343" s="191"/>
      <c r="K343" s="236"/>
    </row>
    <row r="344" spans="1:11" ht="12.75" customHeight="1" x14ac:dyDescent="0.2">
      <c r="A344" s="187"/>
      <c r="B344" s="219"/>
      <c r="C344" s="311" t="s">
        <v>306</v>
      </c>
      <c r="D344" s="39"/>
      <c r="E344" s="186"/>
      <c r="G344" s="178"/>
      <c r="H344" s="303"/>
      <c r="I344" s="302"/>
      <c r="J344" s="191"/>
      <c r="K344" s="236"/>
    </row>
    <row r="345" spans="1:11" ht="12.75" customHeight="1" x14ac:dyDescent="0.2">
      <c r="A345" s="187"/>
      <c r="B345" s="219"/>
      <c r="C345" s="188"/>
      <c r="D345" s="39"/>
      <c r="E345" s="186"/>
      <c r="G345" s="178"/>
      <c r="H345" s="303"/>
      <c r="I345" s="302"/>
      <c r="J345" s="191"/>
      <c r="K345" s="236"/>
    </row>
    <row r="346" spans="1:11" ht="12.75" customHeight="1" x14ac:dyDescent="0.2">
      <c r="A346" s="187" t="str">
        <f>IF(ISBLANK(H346),"",($E$8&amp;"."&amp;+(COUNTA(H$7:H346))))</f>
        <v>4.1.85</v>
      </c>
      <c r="B346" s="219"/>
      <c r="C346" s="188"/>
      <c r="D346" s="190" t="s">
        <v>222</v>
      </c>
      <c r="E346" s="186" t="s">
        <v>223</v>
      </c>
      <c r="G346" s="178"/>
      <c r="H346" s="312" t="s">
        <v>268</v>
      </c>
      <c r="I346" s="302" t="s">
        <v>257</v>
      </c>
      <c r="J346" s="191"/>
      <c r="K346" s="236"/>
    </row>
    <row r="347" spans="1:11" ht="12.75" customHeight="1" x14ac:dyDescent="0.2">
      <c r="A347" s="187" t="str">
        <f>IF(ISBLANK(H347),"",($E$8&amp;"."&amp;+(COUNTA(H$7:H347))))</f>
        <v/>
      </c>
      <c r="B347" s="219"/>
      <c r="C347" s="188"/>
      <c r="D347" s="39"/>
      <c r="E347" s="186"/>
      <c r="G347" s="178"/>
      <c r="H347" s="303"/>
      <c r="I347" s="302"/>
      <c r="J347" s="191"/>
      <c r="K347" s="236"/>
    </row>
    <row r="348" spans="1:11" ht="12.75" customHeight="1" x14ac:dyDescent="0.2">
      <c r="A348" s="187" t="str">
        <f>IF(ISBLANK(H348),"",($E$8&amp;"."&amp;+(COUNTA(H$7:H348))))</f>
        <v>4.1.86</v>
      </c>
      <c r="B348" s="219"/>
      <c r="C348" s="188"/>
      <c r="D348" s="190" t="s">
        <v>225</v>
      </c>
      <c r="E348" s="186" t="s">
        <v>226</v>
      </c>
      <c r="G348" s="178"/>
      <c r="H348" s="303" t="str">
        <f>H346</f>
        <v>m³</v>
      </c>
      <c r="I348" s="302">
        <f>I342*0.6</f>
        <v>686.40000000000009</v>
      </c>
      <c r="J348" s="191"/>
      <c r="K348" s="236"/>
    </row>
    <row r="349" spans="1:11" ht="12.75" customHeight="1" x14ac:dyDescent="0.2">
      <c r="A349" s="187"/>
      <c r="B349" s="219"/>
      <c r="C349" s="188"/>
      <c r="D349" s="190"/>
      <c r="E349" s="186"/>
      <c r="G349" s="178"/>
      <c r="H349" s="303"/>
      <c r="I349" s="302"/>
      <c r="J349" s="191"/>
      <c r="K349" s="236"/>
    </row>
    <row r="350" spans="1:11" ht="12.75" customHeight="1" x14ac:dyDescent="0.2">
      <c r="A350" s="187"/>
      <c r="B350" s="219"/>
      <c r="C350" s="311" t="s">
        <v>307</v>
      </c>
      <c r="D350" s="39"/>
      <c r="E350" s="186"/>
      <c r="G350" s="178"/>
      <c r="H350" s="303"/>
      <c r="I350" s="302"/>
      <c r="J350" s="191"/>
      <c r="K350" s="236"/>
    </row>
    <row r="351" spans="1:11" ht="12.75" customHeight="1" x14ac:dyDescent="0.2">
      <c r="A351" s="187"/>
      <c r="B351" s="219"/>
      <c r="C351" s="188"/>
      <c r="D351" s="39"/>
      <c r="E351" s="186"/>
      <c r="G351" s="178"/>
      <c r="H351" s="303"/>
      <c r="I351" s="302"/>
      <c r="J351" s="191"/>
      <c r="K351" s="236"/>
    </row>
    <row r="352" spans="1:11" ht="12.75" customHeight="1" x14ac:dyDescent="0.2">
      <c r="A352" s="187" t="str">
        <f>IF(ISBLANK(H352),"",($E$8&amp;"."&amp;+(COUNTA(H$7:H352))))</f>
        <v>4.1.87</v>
      </c>
      <c r="B352" s="219"/>
      <c r="C352" s="188"/>
      <c r="D352" s="190" t="s">
        <v>222</v>
      </c>
      <c r="E352" s="186" t="s">
        <v>223</v>
      </c>
      <c r="G352" s="178"/>
      <c r="H352" s="312" t="s">
        <v>268</v>
      </c>
      <c r="I352" s="302" t="s">
        <v>257</v>
      </c>
      <c r="J352" s="191"/>
      <c r="K352" s="236"/>
    </row>
    <row r="353" spans="1:11" ht="12.75" customHeight="1" x14ac:dyDescent="0.2">
      <c r="A353" s="187" t="str">
        <f>IF(ISBLANK(H353),"",($E$8&amp;"."&amp;+(COUNTA(H$7:H353))))</f>
        <v/>
      </c>
      <c r="B353" s="219"/>
      <c r="C353" s="188"/>
      <c r="D353" s="39"/>
      <c r="E353" s="186"/>
      <c r="G353" s="178"/>
      <c r="H353" s="303"/>
      <c r="I353" s="302"/>
      <c r="J353" s="191"/>
      <c r="K353" s="236"/>
    </row>
    <row r="354" spans="1:11" ht="13.5" customHeight="1" x14ac:dyDescent="0.2">
      <c r="A354" s="187" t="str">
        <f>IF(ISBLANK(H354),"",($E$8&amp;"."&amp;+(COUNTA(H$7:H354))))</f>
        <v>4.1.88</v>
      </c>
      <c r="B354" s="219"/>
      <c r="C354" s="188"/>
      <c r="D354" s="190" t="s">
        <v>225</v>
      </c>
      <c r="E354" s="186" t="s">
        <v>226</v>
      </c>
      <c r="G354" s="178"/>
      <c r="H354" s="303" t="str">
        <f>H352</f>
        <v>m³</v>
      </c>
      <c r="I354" s="302">
        <f>I342*0.2</f>
        <v>228.80000000000007</v>
      </c>
      <c r="J354" s="191"/>
      <c r="K354" s="236"/>
    </row>
    <row r="355" spans="1:11" ht="12.75" customHeight="1" x14ac:dyDescent="0.2">
      <c r="A355" s="187"/>
      <c r="B355" s="219"/>
      <c r="C355" s="188"/>
      <c r="D355" s="39"/>
      <c r="E355" s="186"/>
      <c r="G355" s="178"/>
      <c r="H355" s="303"/>
      <c r="I355" s="302"/>
      <c r="J355" s="191"/>
      <c r="K355" s="236"/>
    </row>
    <row r="356" spans="1:11" ht="12.75" customHeight="1" x14ac:dyDescent="0.2">
      <c r="A356" s="187"/>
      <c r="B356" s="219"/>
      <c r="C356" s="311" t="s">
        <v>308</v>
      </c>
      <c r="D356" s="39"/>
      <c r="E356" s="186"/>
      <c r="G356" s="178"/>
      <c r="H356" s="303"/>
      <c r="I356" s="302"/>
      <c r="J356" s="191"/>
      <c r="K356" s="236"/>
    </row>
    <row r="357" spans="1:11" ht="12.75" customHeight="1" x14ac:dyDescent="0.2">
      <c r="A357" s="187"/>
      <c r="B357" s="219"/>
      <c r="C357" s="188"/>
      <c r="D357" s="39"/>
      <c r="E357" s="186"/>
      <c r="G357" s="178"/>
      <c r="H357" s="303"/>
      <c r="I357" s="302"/>
      <c r="J357" s="191"/>
      <c r="K357" s="236"/>
    </row>
    <row r="358" spans="1:11" ht="12.75" customHeight="1" x14ac:dyDescent="0.2">
      <c r="A358" s="187" t="str">
        <f>IF(ISBLANK(H358),"",($E$8&amp;"."&amp;+(COUNTA(H$7:H358))))</f>
        <v>4.1.89</v>
      </c>
      <c r="B358" s="219"/>
      <c r="C358" s="188"/>
      <c r="D358" s="190" t="s">
        <v>222</v>
      </c>
      <c r="E358" s="186" t="s">
        <v>223</v>
      </c>
      <c r="G358" s="178"/>
      <c r="H358" s="312" t="s">
        <v>268</v>
      </c>
      <c r="I358" s="302" t="s">
        <v>257</v>
      </c>
      <c r="J358" s="191"/>
      <c r="K358" s="236"/>
    </row>
    <row r="359" spans="1:11" ht="12.75" customHeight="1" x14ac:dyDescent="0.2">
      <c r="A359" s="187" t="str">
        <f>IF(ISBLANK(H359),"",($E$8&amp;"."&amp;+(COUNTA(H$7:H359))))</f>
        <v/>
      </c>
      <c r="B359" s="219"/>
      <c r="C359" s="188"/>
      <c r="D359" s="39"/>
      <c r="E359" s="186"/>
      <c r="G359" s="178"/>
      <c r="H359" s="303"/>
      <c r="I359" s="302"/>
      <c r="J359" s="191"/>
      <c r="K359" s="236"/>
    </row>
    <row r="360" spans="1:11" ht="12.75" customHeight="1" x14ac:dyDescent="0.2">
      <c r="A360" s="187" t="str">
        <f>IF(ISBLANK(H360),"",($E$8&amp;"."&amp;+(COUNTA(H$7:H360))))</f>
        <v>4.1.90</v>
      </c>
      <c r="B360" s="219"/>
      <c r="C360" s="188"/>
      <c r="D360" s="190" t="s">
        <v>225</v>
      </c>
      <c r="E360" s="186" t="s">
        <v>226</v>
      </c>
      <c r="G360" s="178"/>
      <c r="H360" s="303" t="str">
        <f>H358</f>
        <v>m³</v>
      </c>
      <c r="I360" s="302">
        <f>I342*0.2</f>
        <v>228.80000000000007</v>
      </c>
      <c r="J360" s="191"/>
      <c r="K360" s="236"/>
    </row>
    <row r="361" spans="1:11" ht="12.75" customHeight="1" x14ac:dyDescent="0.2">
      <c r="A361" s="187"/>
      <c r="B361" s="219"/>
      <c r="C361" s="188"/>
      <c r="D361" s="190"/>
      <c r="E361" s="186"/>
      <c r="G361" s="178"/>
      <c r="H361" s="303"/>
      <c r="I361" s="302"/>
      <c r="J361" s="191"/>
      <c r="K361" s="236"/>
    </row>
    <row r="362" spans="1:11" ht="12.75" customHeight="1" x14ac:dyDescent="0.2">
      <c r="A362" s="187"/>
      <c r="B362" s="219"/>
      <c r="C362" s="311" t="s">
        <v>309</v>
      </c>
      <c r="D362" s="190"/>
      <c r="E362" s="186"/>
      <c r="G362" s="178"/>
      <c r="H362" s="303"/>
      <c r="I362" s="302"/>
      <c r="J362" s="191"/>
      <c r="K362" s="236"/>
    </row>
    <row r="363" spans="1:11" ht="12.75" customHeight="1" x14ac:dyDescent="0.2">
      <c r="A363" s="187"/>
      <c r="B363" s="219"/>
      <c r="C363" s="188"/>
      <c r="D363" s="190"/>
      <c r="E363" s="186"/>
      <c r="G363" s="178"/>
      <c r="H363" s="303"/>
      <c r="I363" s="302"/>
      <c r="J363" s="191"/>
      <c r="K363" s="236"/>
    </row>
    <row r="364" spans="1:11" ht="12.75" customHeight="1" x14ac:dyDescent="0.2">
      <c r="A364" s="187" t="str">
        <f>IF(ISBLANK(H364),"",($E$8&amp;"."&amp;+(COUNTA(H$7:H364))))</f>
        <v>4.1.91</v>
      </c>
      <c r="B364" s="219"/>
      <c r="C364" s="188"/>
      <c r="D364" s="190" t="s">
        <v>222</v>
      </c>
      <c r="E364" s="186" t="s">
        <v>223</v>
      </c>
      <c r="G364" s="178"/>
      <c r="H364" s="312" t="s">
        <v>310</v>
      </c>
      <c r="I364" s="302">
        <v>1</v>
      </c>
      <c r="J364" s="191"/>
      <c r="K364" s="236"/>
    </row>
    <row r="365" spans="1:11" ht="12.75" customHeight="1" x14ac:dyDescent="0.2">
      <c r="A365" s="187" t="str">
        <f>IF(ISBLANK(H365),"",($E$8&amp;"."&amp;+(COUNTA(H$7:H365))))</f>
        <v/>
      </c>
      <c r="B365" s="219"/>
      <c r="C365" s="188"/>
      <c r="D365" s="39"/>
      <c r="E365" s="186"/>
      <c r="G365" s="178"/>
      <c r="H365" s="303"/>
      <c r="I365" s="302"/>
      <c r="J365" s="191"/>
      <c r="K365" s="236"/>
    </row>
    <row r="366" spans="1:11" ht="12.75" customHeight="1" x14ac:dyDescent="0.2">
      <c r="A366" s="187" t="str">
        <f>IF(ISBLANK(H366),"",($E$8&amp;"."&amp;+(COUNTA(H$7:H366))))</f>
        <v>4.1.92</v>
      </c>
      <c r="B366" s="219"/>
      <c r="C366" s="188"/>
      <c r="D366" s="190" t="s">
        <v>225</v>
      </c>
      <c r="E366" s="186" t="s">
        <v>226</v>
      </c>
      <c r="G366" s="178"/>
      <c r="H366" s="303" t="str">
        <f>H364</f>
        <v>m²</v>
      </c>
      <c r="I366" s="302">
        <f>I364</f>
        <v>1</v>
      </c>
      <c r="J366" s="191"/>
      <c r="K366" s="236"/>
    </row>
    <row r="367" spans="1:11" ht="12.75" customHeight="1" x14ac:dyDescent="0.2">
      <c r="A367" s="187"/>
      <c r="B367" s="219"/>
      <c r="C367" s="188"/>
      <c r="D367" s="190"/>
      <c r="E367" s="186"/>
      <c r="G367" s="178"/>
      <c r="H367" s="303"/>
      <c r="I367" s="302"/>
      <c r="J367" s="191"/>
      <c r="K367" s="236"/>
    </row>
    <row r="368" spans="1:11" ht="12.75" customHeight="1" x14ac:dyDescent="0.2">
      <c r="A368" s="187"/>
      <c r="B368" s="219"/>
      <c r="C368" s="311" t="s">
        <v>311</v>
      </c>
      <c r="D368" s="190"/>
      <c r="E368" s="186"/>
      <c r="G368" s="178"/>
      <c r="H368" s="303"/>
      <c r="I368" s="302"/>
      <c r="J368" s="191"/>
      <c r="K368" s="236"/>
    </row>
    <row r="369" spans="1:11" ht="12.75" customHeight="1" x14ac:dyDescent="0.2">
      <c r="A369" s="187"/>
      <c r="B369" s="219"/>
      <c r="C369" s="188"/>
      <c r="D369" s="190"/>
      <c r="E369" s="186"/>
      <c r="G369" s="178"/>
      <c r="H369" s="303"/>
      <c r="I369" s="302"/>
      <c r="J369" s="191"/>
      <c r="K369" s="236"/>
    </row>
    <row r="370" spans="1:11" ht="12.75" customHeight="1" x14ac:dyDescent="0.2">
      <c r="A370" s="187" t="str">
        <f>IF(ISBLANK(H370),"",($E$8&amp;"."&amp;+(COUNTA(H$7:H370))))</f>
        <v>4.1.93</v>
      </c>
      <c r="B370" s="219"/>
      <c r="C370" s="188"/>
      <c r="D370" s="190" t="s">
        <v>222</v>
      </c>
      <c r="E370" s="186" t="s">
        <v>223</v>
      </c>
      <c r="G370" s="178"/>
      <c r="H370" s="312" t="s">
        <v>268</v>
      </c>
      <c r="I370" s="302">
        <v>65</v>
      </c>
      <c r="J370" s="191"/>
      <c r="K370" s="236"/>
    </row>
    <row r="371" spans="1:11" ht="12.75" customHeight="1" x14ac:dyDescent="0.2">
      <c r="A371" s="187" t="str">
        <f>IF(ISBLANK(H371),"",($E$8&amp;"."&amp;+(COUNTA(H$7:H371))))</f>
        <v/>
      </c>
      <c r="B371" s="219"/>
      <c r="C371" s="188"/>
      <c r="D371" s="39"/>
      <c r="E371" s="186"/>
      <c r="G371" s="178"/>
      <c r="H371" s="303"/>
      <c r="I371" s="302"/>
      <c r="J371" s="191"/>
      <c r="K371" s="236"/>
    </row>
    <row r="372" spans="1:11" ht="9.75" customHeight="1" x14ac:dyDescent="0.2">
      <c r="A372" s="187" t="str">
        <f>IF(ISBLANK(H372),"",($E$8&amp;"."&amp;+(COUNTA(H$7:H372))))</f>
        <v>4.1.94</v>
      </c>
      <c r="B372" s="219"/>
      <c r="C372" s="188"/>
      <c r="D372" s="190" t="s">
        <v>225</v>
      </c>
      <c r="E372" s="186" t="s">
        <v>226</v>
      </c>
      <c r="G372" s="178"/>
      <c r="H372" s="303" t="str">
        <f>H370</f>
        <v>m³</v>
      </c>
      <c r="I372" s="302">
        <f>I370</f>
        <v>65</v>
      </c>
      <c r="J372" s="191"/>
      <c r="K372" s="236"/>
    </row>
    <row r="373" spans="1:11" ht="12.75" customHeight="1" x14ac:dyDescent="0.2">
      <c r="A373" s="187"/>
      <c r="B373" s="219"/>
      <c r="C373" s="188"/>
      <c r="D373" s="190"/>
      <c r="E373" s="186"/>
      <c r="G373" s="178"/>
      <c r="H373" s="303"/>
      <c r="I373" s="302"/>
      <c r="J373" s="191"/>
      <c r="K373" s="236"/>
    </row>
    <row r="374" spans="1:11" ht="12.75" customHeight="1" x14ac:dyDescent="0.2">
      <c r="A374" s="187"/>
      <c r="B374" s="219"/>
      <c r="C374" s="536" t="s">
        <v>312</v>
      </c>
      <c r="D374" s="537"/>
      <c r="E374" s="537"/>
      <c r="F374" s="537"/>
      <c r="G374" s="538"/>
      <c r="H374" s="303"/>
      <c r="I374" s="302"/>
      <c r="J374" s="191"/>
      <c r="K374" s="236"/>
    </row>
    <row r="375" spans="1:11" ht="12.75" customHeight="1" x14ac:dyDescent="0.2">
      <c r="A375" s="187"/>
      <c r="B375" s="219"/>
      <c r="C375" s="188"/>
      <c r="D375" s="190"/>
      <c r="E375" s="186"/>
      <c r="G375" s="178"/>
      <c r="H375" s="303"/>
      <c r="I375" s="302"/>
      <c r="J375" s="191"/>
      <c r="K375" s="236"/>
    </row>
    <row r="376" spans="1:11" ht="13.5" customHeight="1" x14ac:dyDescent="0.2">
      <c r="A376" s="187" t="str">
        <f>IF(ISBLANK(H376),"",($E$8&amp;"."&amp;+(COUNTA(H$7:H376))))</f>
        <v>4.1.95</v>
      </c>
      <c r="B376" s="219"/>
      <c r="C376" s="188"/>
      <c r="D376" s="190" t="s">
        <v>222</v>
      </c>
      <c r="E376" s="186" t="s">
        <v>223</v>
      </c>
      <c r="G376" s="178"/>
      <c r="H376" s="312" t="s">
        <v>268</v>
      </c>
      <c r="I376" s="302">
        <v>65</v>
      </c>
      <c r="J376" s="191"/>
      <c r="K376" s="236"/>
    </row>
    <row r="377" spans="1:11" ht="12.75" customHeight="1" x14ac:dyDescent="0.2">
      <c r="A377" s="187" t="str">
        <f>IF(ISBLANK(H377),"",($E$8&amp;"."&amp;+(COUNTA(H$7:H377))))</f>
        <v/>
      </c>
      <c r="B377" s="219"/>
      <c r="C377" s="188"/>
      <c r="D377" s="39"/>
      <c r="E377" s="186"/>
      <c r="G377" s="178"/>
      <c r="H377" s="303"/>
      <c r="I377" s="302"/>
      <c r="J377" s="191"/>
      <c r="K377" s="236"/>
    </row>
    <row r="378" spans="1:11" ht="13.5" customHeight="1" x14ac:dyDescent="0.2">
      <c r="A378" s="187" t="str">
        <f>IF(ISBLANK(H378),"",($E$8&amp;"."&amp;+(COUNTA(H$7:H378))))</f>
        <v>4.1.96</v>
      </c>
      <c r="B378" s="219"/>
      <c r="C378" s="188"/>
      <c r="D378" s="190" t="s">
        <v>225</v>
      </c>
      <c r="E378" s="186" t="s">
        <v>226</v>
      </c>
      <c r="G378" s="178"/>
      <c r="H378" s="303" t="str">
        <f>H376</f>
        <v>m³</v>
      </c>
      <c r="I378" s="302">
        <f>I376</f>
        <v>65</v>
      </c>
      <c r="J378" s="191"/>
      <c r="K378" s="236"/>
    </row>
    <row r="379" spans="1:11" ht="12.75" customHeight="1" x14ac:dyDescent="0.2">
      <c r="A379" s="187"/>
      <c r="B379" s="219"/>
      <c r="C379" s="188"/>
      <c r="D379" s="190"/>
      <c r="E379" s="186"/>
      <c r="G379" s="178"/>
      <c r="H379" s="303"/>
      <c r="I379" s="302"/>
      <c r="J379" s="191"/>
      <c r="K379" s="236"/>
    </row>
    <row r="380" spans="1:11" ht="11.25" customHeight="1" x14ac:dyDescent="0.2">
      <c r="A380" s="187"/>
      <c r="B380" s="219"/>
      <c r="C380" s="311" t="s">
        <v>313</v>
      </c>
      <c r="D380" s="190"/>
      <c r="E380" s="186"/>
      <c r="G380" s="178"/>
      <c r="H380" s="303"/>
      <c r="I380" s="302"/>
      <c r="J380" s="191"/>
      <c r="K380" s="236"/>
    </row>
    <row r="381" spans="1:11" ht="13.5" customHeight="1" x14ac:dyDescent="0.2">
      <c r="A381" s="187"/>
      <c r="B381" s="219"/>
      <c r="C381" s="188"/>
      <c r="D381" s="190"/>
      <c r="E381" s="186"/>
      <c r="G381" s="178"/>
      <c r="H381" s="303"/>
      <c r="I381" s="302"/>
      <c r="J381" s="191"/>
      <c r="K381" s="236"/>
    </row>
    <row r="382" spans="1:11" ht="15" customHeight="1" x14ac:dyDescent="0.2">
      <c r="A382" s="187" t="str">
        <f>IF(ISBLANK(H382),"",($E$8&amp;"."&amp;+(COUNTA(H$7:H382))))</f>
        <v>4.1.97</v>
      </c>
      <c r="B382" s="219"/>
      <c r="C382" s="188"/>
      <c r="D382" s="190" t="s">
        <v>222</v>
      </c>
      <c r="E382" s="186" t="s">
        <v>223</v>
      </c>
      <c r="G382" s="178"/>
      <c r="H382" s="312" t="s">
        <v>268</v>
      </c>
      <c r="I382" s="302">
        <v>12</v>
      </c>
      <c r="J382" s="191"/>
      <c r="K382" s="236"/>
    </row>
    <row r="383" spans="1:11" ht="12" customHeight="1" x14ac:dyDescent="0.2">
      <c r="A383" s="187" t="str">
        <f>IF(ISBLANK(H383),"",($E$8&amp;"."&amp;+(COUNTA(H$7:H383))))</f>
        <v/>
      </c>
      <c r="B383" s="219"/>
      <c r="C383" s="188"/>
      <c r="D383" s="39"/>
      <c r="E383" s="186"/>
      <c r="G383" s="178"/>
      <c r="H383" s="303"/>
      <c r="I383" s="302"/>
      <c r="J383" s="191"/>
      <c r="K383" s="236"/>
    </row>
    <row r="384" spans="1:11" ht="12" customHeight="1" x14ac:dyDescent="0.2">
      <c r="A384" s="187" t="str">
        <f>IF(ISBLANK(H384),"",($E$8&amp;"."&amp;+(COUNTA(H$7:H384))))</f>
        <v>4.1.98</v>
      </c>
      <c r="B384" s="219"/>
      <c r="C384" s="188"/>
      <c r="D384" s="190" t="s">
        <v>225</v>
      </c>
      <c r="E384" s="186" t="s">
        <v>226</v>
      </c>
      <c r="G384" s="178"/>
      <c r="H384" s="303" t="str">
        <f>H382</f>
        <v>m³</v>
      </c>
      <c r="I384" s="302">
        <f>I382</f>
        <v>12</v>
      </c>
      <c r="J384" s="191"/>
      <c r="K384" s="236"/>
    </row>
    <row r="385" spans="1:11" ht="12" customHeight="1" x14ac:dyDescent="0.2">
      <c r="A385" s="187"/>
      <c r="B385" s="219"/>
      <c r="C385" s="188"/>
      <c r="D385" s="190"/>
      <c r="E385" s="186"/>
      <c r="G385" s="178"/>
      <c r="H385" s="303"/>
      <c r="I385" s="302"/>
      <c r="J385" s="191"/>
      <c r="K385" s="236"/>
    </row>
    <row r="386" spans="1:11" ht="12" customHeight="1" x14ac:dyDescent="0.2">
      <c r="A386" s="187"/>
      <c r="B386" s="219"/>
      <c r="C386" s="311" t="s">
        <v>314</v>
      </c>
      <c r="D386" s="190"/>
      <c r="E386" s="186"/>
      <c r="G386" s="178"/>
      <c r="H386" s="303"/>
      <c r="I386" s="302"/>
      <c r="J386" s="191"/>
      <c r="K386" s="236"/>
    </row>
    <row r="387" spans="1:11" ht="12" customHeight="1" x14ac:dyDescent="0.2">
      <c r="A387" s="187"/>
      <c r="B387" s="219"/>
      <c r="C387" s="188"/>
      <c r="D387" s="190"/>
      <c r="E387" s="186"/>
      <c r="G387" s="178"/>
      <c r="H387" s="303"/>
      <c r="I387" s="302"/>
      <c r="J387" s="191"/>
      <c r="K387" s="236"/>
    </row>
    <row r="388" spans="1:11" ht="12" customHeight="1" x14ac:dyDescent="0.2">
      <c r="A388" s="187" t="str">
        <f>IF(ISBLANK(H388),"",($E$8&amp;"."&amp;+(COUNTA(H$7:H388))))</f>
        <v>4.1.99</v>
      </c>
      <c r="B388" s="219"/>
      <c r="C388" s="188"/>
      <c r="D388" s="190" t="s">
        <v>222</v>
      </c>
      <c r="E388" s="186" t="s">
        <v>223</v>
      </c>
      <c r="G388" s="178"/>
      <c r="H388" s="312" t="s">
        <v>268</v>
      </c>
      <c r="I388" s="302">
        <v>2.9</v>
      </c>
      <c r="J388" s="191"/>
      <c r="K388" s="236"/>
    </row>
    <row r="389" spans="1:11" ht="12" customHeight="1" x14ac:dyDescent="0.2">
      <c r="A389" s="187" t="str">
        <f>IF(ISBLANK(H389),"",($E$8&amp;"."&amp;+(COUNTA(H$7:H389))))</f>
        <v/>
      </c>
      <c r="B389" s="219"/>
      <c r="C389" s="188"/>
      <c r="D389" s="39"/>
      <c r="E389" s="186"/>
      <c r="G389" s="178"/>
      <c r="H389" s="303"/>
      <c r="I389" s="302"/>
      <c r="J389" s="191"/>
      <c r="K389" s="236"/>
    </row>
    <row r="390" spans="1:11" ht="12" customHeight="1" x14ac:dyDescent="0.2">
      <c r="A390" s="187" t="str">
        <f>IF(ISBLANK(H390),"",($E$8&amp;"."&amp;+(COUNTA(H$7:H390))))</f>
        <v>4.1.100</v>
      </c>
      <c r="B390" s="219"/>
      <c r="C390" s="188"/>
      <c r="D390" s="190" t="s">
        <v>225</v>
      </c>
      <c r="E390" s="186" t="s">
        <v>226</v>
      </c>
      <c r="G390" s="178"/>
      <c r="H390" s="303" t="str">
        <f>H388</f>
        <v>m³</v>
      </c>
      <c r="I390" s="302">
        <f>I388</f>
        <v>2.9</v>
      </c>
      <c r="J390" s="191"/>
      <c r="K390" s="236"/>
    </row>
    <row r="391" spans="1:11" ht="12" customHeight="1" x14ac:dyDescent="0.2">
      <c r="A391" s="187"/>
      <c r="B391" s="219"/>
      <c r="C391" s="188"/>
      <c r="D391" s="190"/>
      <c r="E391" s="186"/>
      <c r="G391" s="178"/>
      <c r="H391" s="303"/>
      <c r="I391" s="302"/>
      <c r="J391" s="191"/>
      <c r="K391" s="236"/>
    </row>
    <row r="392" spans="1:11" ht="12" customHeight="1" x14ac:dyDescent="0.2">
      <c r="A392" s="187"/>
      <c r="B392" s="219"/>
      <c r="C392" s="311" t="s">
        <v>315</v>
      </c>
      <c r="D392" s="190"/>
      <c r="E392" s="186"/>
      <c r="G392" s="178"/>
      <c r="H392" s="303"/>
      <c r="I392" s="302"/>
      <c r="J392" s="191"/>
      <c r="K392" s="236"/>
    </row>
    <row r="393" spans="1:11" ht="12" customHeight="1" x14ac:dyDescent="0.2">
      <c r="A393" s="187"/>
      <c r="B393" s="219"/>
      <c r="C393" s="188"/>
      <c r="D393" s="190"/>
      <c r="E393" s="186"/>
      <c r="G393" s="178"/>
      <c r="H393" s="303"/>
      <c r="I393" s="302"/>
      <c r="J393" s="191"/>
      <c r="K393" s="236"/>
    </row>
    <row r="394" spans="1:11" ht="12" customHeight="1" x14ac:dyDescent="0.2">
      <c r="A394" s="187" t="str">
        <f>IF(ISBLANK(H394),"",($E$8&amp;"."&amp;+(COUNTA(H$7:H394))))</f>
        <v>4.1.101</v>
      </c>
      <c r="B394" s="219"/>
      <c r="C394" s="188"/>
      <c r="D394" s="190" t="s">
        <v>222</v>
      </c>
      <c r="E394" s="186" t="s">
        <v>223</v>
      </c>
      <c r="G394" s="178"/>
      <c r="H394" s="312" t="s">
        <v>268</v>
      </c>
      <c r="I394" s="302">
        <v>2.9</v>
      </c>
      <c r="J394" s="191"/>
      <c r="K394" s="236"/>
    </row>
    <row r="395" spans="1:11" ht="12" customHeight="1" x14ac:dyDescent="0.2">
      <c r="A395" s="187" t="str">
        <f>IF(ISBLANK(H395),"",($E$8&amp;"."&amp;+(COUNTA(H$7:H395))))</f>
        <v/>
      </c>
      <c r="B395" s="219"/>
      <c r="C395" s="188"/>
      <c r="D395" s="39"/>
      <c r="E395" s="186"/>
      <c r="G395" s="178"/>
      <c r="H395" s="303"/>
      <c r="I395" s="302"/>
      <c r="J395" s="191"/>
      <c r="K395" s="236"/>
    </row>
    <row r="396" spans="1:11" ht="12" customHeight="1" x14ac:dyDescent="0.2">
      <c r="A396" s="187" t="str">
        <f>IF(ISBLANK(H396),"",($E$8&amp;"."&amp;+(COUNTA(H$7:H396))))</f>
        <v>4.1.102</v>
      </c>
      <c r="B396" s="219"/>
      <c r="C396" s="188"/>
      <c r="D396" s="190" t="s">
        <v>225</v>
      </c>
      <c r="E396" s="186" t="s">
        <v>226</v>
      </c>
      <c r="G396" s="178"/>
      <c r="H396" s="303" t="str">
        <f>H394</f>
        <v>m³</v>
      </c>
      <c r="I396" s="302">
        <f>I394</f>
        <v>2.9</v>
      </c>
      <c r="J396" s="191"/>
      <c r="K396" s="236"/>
    </row>
    <row r="397" spans="1:11" s="203" customFormat="1" ht="12.75" customHeight="1" x14ac:dyDescent="0.2">
      <c r="A397" s="198"/>
      <c r="B397" s="199"/>
      <c r="C397" s="274"/>
      <c r="D397" s="200"/>
      <c r="E397" s="200"/>
      <c r="F397" s="200"/>
      <c r="G397" s="200"/>
      <c r="H397" s="360"/>
      <c r="I397" s="305"/>
      <c r="J397" s="226" t="s">
        <v>106</v>
      </c>
      <c r="K397" s="237">
        <f>SUM(K315:K396)</f>
        <v>0</v>
      </c>
    </row>
    <row r="398" spans="1:11" s="203" customFormat="1" ht="12.75" customHeight="1" x14ac:dyDescent="0.2">
      <c r="A398" s="198"/>
      <c r="B398" s="272"/>
      <c r="C398" s="274"/>
      <c r="D398" s="200"/>
      <c r="E398" s="200"/>
      <c r="F398" s="200"/>
      <c r="G398" s="276"/>
      <c r="H398" s="307"/>
      <c r="I398" s="309"/>
      <c r="J398" s="227" t="s">
        <v>107</v>
      </c>
      <c r="K398" s="275">
        <f>K397</f>
        <v>0</v>
      </c>
    </row>
    <row r="399" spans="1:11" ht="12" customHeight="1" x14ac:dyDescent="0.2">
      <c r="A399" s="187"/>
      <c r="B399" s="219"/>
      <c r="C399" s="39"/>
      <c r="D399" s="190"/>
      <c r="E399" s="186"/>
      <c r="G399" s="178"/>
      <c r="H399" s="303"/>
      <c r="I399" s="302"/>
      <c r="J399" s="191"/>
      <c r="K399" s="236"/>
    </row>
    <row r="400" spans="1:11" ht="12" customHeight="1" x14ac:dyDescent="0.2">
      <c r="A400" s="187"/>
      <c r="B400" s="219"/>
      <c r="C400" s="311" t="s">
        <v>316</v>
      </c>
      <c r="D400" s="190"/>
      <c r="E400" s="186"/>
      <c r="G400" s="178"/>
      <c r="H400" s="303"/>
      <c r="I400" s="302"/>
      <c r="J400" s="191"/>
      <c r="K400" s="236"/>
    </row>
    <row r="401" spans="1:11" ht="12" customHeight="1" x14ac:dyDescent="0.2">
      <c r="A401" s="187"/>
      <c r="B401" s="219"/>
      <c r="C401" s="188"/>
      <c r="D401" s="190"/>
      <c r="E401" s="186"/>
      <c r="G401" s="178"/>
      <c r="H401" s="303"/>
      <c r="I401" s="302"/>
      <c r="J401" s="191"/>
      <c r="K401" s="236"/>
    </row>
    <row r="402" spans="1:11" ht="12" customHeight="1" x14ac:dyDescent="0.2">
      <c r="A402" s="187" t="str">
        <f>IF(ISBLANK(H402),"",($E$8&amp;"."&amp;+(COUNTA(H$7:H402))))</f>
        <v>4.1.103</v>
      </c>
      <c r="B402" s="219"/>
      <c r="C402" s="188"/>
      <c r="D402" s="190" t="s">
        <v>222</v>
      </c>
      <c r="E402" s="186" t="s">
        <v>223</v>
      </c>
      <c r="G402" s="178"/>
      <c r="H402" s="312" t="s">
        <v>268</v>
      </c>
      <c r="I402" s="302">
        <v>3</v>
      </c>
      <c r="J402" s="191"/>
      <c r="K402" s="236"/>
    </row>
    <row r="403" spans="1:11" ht="12" customHeight="1" x14ac:dyDescent="0.2">
      <c r="A403" s="187" t="str">
        <f>IF(ISBLANK(H403),"",($E$8&amp;"."&amp;+(COUNTA(H$7:H403))))</f>
        <v/>
      </c>
      <c r="B403" s="219"/>
      <c r="C403" s="188"/>
      <c r="D403" s="39"/>
      <c r="E403" s="186"/>
      <c r="G403" s="178"/>
      <c r="H403" s="303"/>
      <c r="I403" s="302"/>
      <c r="J403" s="191"/>
      <c r="K403" s="236"/>
    </row>
    <row r="404" spans="1:11" ht="12" customHeight="1" x14ac:dyDescent="0.2">
      <c r="A404" s="187" t="str">
        <f>IF(ISBLANK(H404),"",($E$8&amp;"."&amp;+(COUNTA(H$7:H404))))</f>
        <v>4.1.104</v>
      </c>
      <c r="B404" s="219"/>
      <c r="C404" s="188"/>
      <c r="D404" s="190" t="s">
        <v>225</v>
      </c>
      <c r="E404" s="186" t="s">
        <v>226</v>
      </c>
      <c r="G404" s="178"/>
      <c r="H404" s="303" t="str">
        <f>H402</f>
        <v>m³</v>
      </c>
      <c r="I404" s="302">
        <f>I402</f>
        <v>3</v>
      </c>
      <c r="J404" s="191"/>
      <c r="K404" s="236"/>
    </row>
    <row r="405" spans="1:11" ht="12.75" customHeight="1" x14ac:dyDescent="0.2">
      <c r="A405" s="187"/>
      <c r="B405" s="219"/>
      <c r="C405" s="39"/>
      <c r="D405" s="190"/>
      <c r="E405" s="186"/>
      <c r="G405" s="178"/>
      <c r="H405" s="303"/>
      <c r="I405" s="302"/>
      <c r="J405" s="191"/>
      <c r="K405" s="236"/>
    </row>
    <row r="406" spans="1:11" ht="12.75" customHeight="1" x14ac:dyDescent="0.2">
      <c r="A406" s="187"/>
      <c r="B406" s="219"/>
      <c r="C406" s="311" t="s">
        <v>317</v>
      </c>
      <c r="D406" s="190"/>
      <c r="E406" s="186"/>
      <c r="G406" s="178"/>
      <c r="H406" s="303"/>
      <c r="I406" s="302"/>
      <c r="J406" s="191"/>
      <c r="K406" s="236"/>
    </row>
    <row r="407" spans="1:11" ht="12.75" customHeight="1" x14ac:dyDescent="0.2">
      <c r="A407" s="187"/>
      <c r="B407" s="219"/>
      <c r="C407" s="188"/>
      <c r="D407" s="190"/>
      <c r="E407" s="186"/>
      <c r="G407" s="178"/>
      <c r="H407" s="303"/>
      <c r="I407" s="302"/>
      <c r="J407" s="191"/>
      <c r="K407" s="236"/>
    </row>
    <row r="408" spans="1:11" ht="12.75" customHeight="1" x14ac:dyDescent="0.2">
      <c r="A408" s="187"/>
      <c r="B408" s="219"/>
      <c r="C408" s="297" t="s">
        <v>318</v>
      </c>
      <c r="D408" s="190"/>
      <c r="E408" s="186"/>
      <c r="G408" s="178"/>
      <c r="H408" s="303"/>
      <c r="I408" s="302"/>
      <c r="J408" s="191"/>
      <c r="K408" s="236"/>
    </row>
    <row r="409" spans="1:11" ht="12.75" customHeight="1" x14ac:dyDescent="0.2">
      <c r="A409" s="187"/>
      <c r="B409" s="219"/>
      <c r="C409" s="188"/>
      <c r="D409" s="190"/>
      <c r="E409" s="186"/>
      <c r="G409" s="178"/>
      <c r="H409" s="303"/>
      <c r="I409" s="302"/>
      <c r="J409" s="191"/>
      <c r="K409" s="236"/>
    </row>
    <row r="410" spans="1:11" ht="12.75" customHeight="1" x14ac:dyDescent="0.2">
      <c r="A410" s="187" t="str">
        <f>IF(ISBLANK(H410),"",($E$8&amp;"."&amp;+(COUNTA(H$7:H410))))</f>
        <v>4.1.105</v>
      </c>
      <c r="B410" s="219"/>
      <c r="C410" s="188"/>
      <c r="D410" s="190" t="s">
        <v>222</v>
      </c>
      <c r="E410" s="186" t="s">
        <v>223</v>
      </c>
      <c r="G410" s="178"/>
      <c r="H410" s="312" t="s">
        <v>268</v>
      </c>
      <c r="I410" s="302">
        <v>5</v>
      </c>
      <c r="J410" s="191"/>
      <c r="K410" s="236"/>
    </row>
    <row r="411" spans="1:11" ht="12.75" customHeight="1" x14ac:dyDescent="0.2">
      <c r="A411" s="187" t="str">
        <f>IF(ISBLANK(H411),"",($E$8&amp;"."&amp;+(COUNTA(H$7:H411))))</f>
        <v/>
      </c>
      <c r="B411" s="219"/>
      <c r="C411" s="188"/>
      <c r="D411" s="39"/>
      <c r="E411" s="186"/>
      <c r="G411" s="178"/>
      <c r="H411" s="303"/>
      <c r="I411" s="302"/>
      <c r="J411" s="191"/>
      <c r="K411" s="236"/>
    </row>
    <row r="412" spans="1:11" ht="12.75" customHeight="1" x14ac:dyDescent="0.2">
      <c r="A412" s="187" t="str">
        <f>IF(ISBLANK(H412),"",($E$8&amp;"."&amp;+(COUNTA(H$7:H412))))</f>
        <v>4.1.106</v>
      </c>
      <c r="B412" s="219"/>
      <c r="C412" s="188"/>
      <c r="D412" s="190" t="s">
        <v>225</v>
      </c>
      <c r="E412" s="186" t="s">
        <v>226</v>
      </c>
      <c r="G412" s="178"/>
      <c r="H412" s="303" t="str">
        <f>H410</f>
        <v>m³</v>
      </c>
      <c r="I412" s="302">
        <f>I410</f>
        <v>5</v>
      </c>
      <c r="J412" s="191"/>
      <c r="K412" s="236"/>
    </row>
    <row r="413" spans="1:11" ht="12.75" customHeight="1" x14ac:dyDescent="0.2">
      <c r="A413" s="187"/>
      <c r="B413" s="219"/>
      <c r="C413" s="188"/>
      <c r="D413" s="190"/>
      <c r="E413" s="186"/>
      <c r="G413" s="178"/>
      <c r="H413" s="303"/>
      <c r="I413" s="302"/>
      <c r="J413" s="191"/>
      <c r="K413" s="236"/>
    </row>
    <row r="414" spans="1:11" ht="12.75" customHeight="1" x14ac:dyDescent="0.2">
      <c r="A414" s="187"/>
      <c r="B414" s="219"/>
      <c r="C414" s="311" t="s">
        <v>319</v>
      </c>
      <c r="D414" s="190"/>
      <c r="E414" s="186"/>
      <c r="G414" s="178"/>
      <c r="H414" s="303"/>
      <c r="I414" s="302"/>
      <c r="J414" s="191"/>
      <c r="K414" s="236"/>
    </row>
    <row r="415" spans="1:11" ht="12.75" customHeight="1" x14ac:dyDescent="0.2">
      <c r="A415" s="187"/>
      <c r="B415" s="219"/>
      <c r="C415" s="188"/>
      <c r="D415" s="190"/>
      <c r="E415" s="186"/>
      <c r="G415" s="178"/>
      <c r="H415" s="303"/>
      <c r="I415" s="302"/>
      <c r="J415" s="191"/>
      <c r="K415" s="236"/>
    </row>
    <row r="416" spans="1:11" ht="12.75" customHeight="1" x14ac:dyDescent="0.2">
      <c r="A416" s="187" t="str">
        <f>IF(ISBLANK(H416),"",($E$8&amp;"."&amp;+(COUNTA(H$7:H416))))</f>
        <v>4.1.107</v>
      </c>
      <c r="B416" s="219"/>
      <c r="C416" s="188"/>
      <c r="D416" s="190" t="s">
        <v>222</v>
      </c>
      <c r="E416" s="186" t="s">
        <v>223</v>
      </c>
      <c r="G416" s="178"/>
      <c r="H416" s="312" t="s">
        <v>268</v>
      </c>
      <c r="I416" s="302">
        <v>5</v>
      </c>
      <c r="J416" s="191"/>
      <c r="K416" s="236"/>
    </row>
    <row r="417" spans="1:11" ht="12.75" customHeight="1" x14ac:dyDescent="0.2">
      <c r="A417" s="187" t="str">
        <f>IF(ISBLANK(H417),"",($E$8&amp;"."&amp;+(COUNTA(H$7:H417))))</f>
        <v/>
      </c>
      <c r="B417" s="219"/>
      <c r="C417" s="188"/>
      <c r="D417" s="39"/>
      <c r="E417" s="186"/>
      <c r="G417" s="178"/>
      <c r="H417" s="303"/>
      <c r="I417" s="302"/>
      <c r="J417" s="191"/>
      <c r="K417" s="236"/>
    </row>
    <row r="418" spans="1:11" ht="12.75" customHeight="1" x14ac:dyDescent="0.2">
      <c r="A418" s="187" t="str">
        <f>IF(ISBLANK(H418),"",($E$8&amp;"."&amp;+(COUNTA(H$7:H418))))</f>
        <v>4.1.108</v>
      </c>
      <c r="B418" s="219"/>
      <c r="C418" s="188"/>
      <c r="D418" s="190" t="s">
        <v>225</v>
      </c>
      <c r="E418" s="186" t="s">
        <v>226</v>
      </c>
      <c r="G418" s="178"/>
      <c r="H418" s="303" t="str">
        <f>H416</f>
        <v>m³</v>
      </c>
      <c r="I418" s="302">
        <f>I416</f>
        <v>5</v>
      </c>
      <c r="J418" s="191"/>
      <c r="K418" s="236"/>
    </row>
    <row r="419" spans="1:11" ht="12.75" customHeight="1" x14ac:dyDescent="0.2">
      <c r="A419" s="187"/>
      <c r="B419" s="219"/>
      <c r="C419" s="188"/>
      <c r="D419" s="190"/>
      <c r="E419" s="186"/>
      <c r="G419" s="178"/>
      <c r="H419" s="303"/>
      <c r="I419" s="302"/>
      <c r="J419" s="191"/>
      <c r="K419" s="236"/>
    </row>
    <row r="420" spans="1:11" ht="12.75" customHeight="1" x14ac:dyDescent="0.2">
      <c r="A420" s="187"/>
      <c r="B420" s="219"/>
      <c r="C420" s="311" t="s">
        <v>320</v>
      </c>
      <c r="D420" s="190"/>
      <c r="E420" s="186"/>
      <c r="G420" s="178"/>
      <c r="H420" s="303"/>
      <c r="I420" s="302"/>
      <c r="J420" s="191"/>
      <c r="K420" s="236"/>
    </row>
    <row r="421" spans="1:11" ht="12.75" customHeight="1" x14ac:dyDescent="0.2">
      <c r="A421" s="187"/>
      <c r="B421" s="219"/>
      <c r="C421" s="188"/>
      <c r="D421" s="190"/>
      <c r="E421" s="186"/>
      <c r="G421" s="178"/>
      <c r="H421" s="303"/>
      <c r="I421" s="302"/>
      <c r="J421" s="191"/>
      <c r="K421" s="236"/>
    </row>
    <row r="422" spans="1:11" ht="12.75" customHeight="1" x14ac:dyDescent="0.2">
      <c r="A422" s="187" t="str">
        <f>IF(ISBLANK(H422),"",($E$8&amp;"."&amp;+(COUNTA(H$7:H422))))</f>
        <v>4.1.109</v>
      </c>
      <c r="B422" s="219"/>
      <c r="C422" s="188"/>
      <c r="D422" s="190" t="s">
        <v>222</v>
      </c>
      <c r="E422" s="186" t="s">
        <v>223</v>
      </c>
      <c r="G422" s="178"/>
      <c r="H422" s="312" t="s">
        <v>228</v>
      </c>
      <c r="I422" s="302">
        <v>25</v>
      </c>
      <c r="J422" s="191"/>
      <c r="K422" s="236"/>
    </row>
    <row r="423" spans="1:11" ht="12.75" customHeight="1" x14ac:dyDescent="0.2">
      <c r="A423" s="187" t="str">
        <f>IF(ISBLANK(H423),"",($E$8&amp;"."&amp;+(COUNTA(H$7:H423))))</f>
        <v/>
      </c>
      <c r="B423" s="219"/>
      <c r="C423" s="188"/>
      <c r="D423" s="39"/>
      <c r="E423" s="186"/>
      <c r="G423" s="178"/>
      <c r="H423" s="303"/>
      <c r="I423" s="302"/>
      <c r="J423" s="191"/>
      <c r="K423" s="236"/>
    </row>
    <row r="424" spans="1:11" ht="12.75" customHeight="1" x14ac:dyDescent="0.2">
      <c r="A424" s="187" t="str">
        <f>IF(ISBLANK(H424),"",($E$8&amp;"."&amp;+(COUNTA(H$7:H424))))</f>
        <v>4.1.110</v>
      </c>
      <c r="B424" s="219"/>
      <c r="C424" s="188"/>
      <c r="D424" s="190" t="s">
        <v>225</v>
      </c>
      <c r="E424" s="186" t="s">
        <v>226</v>
      </c>
      <c r="G424" s="178"/>
      <c r="H424" s="303" t="str">
        <f>H422</f>
        <v>ea</v>
      </c>
      <c r="I424" s="302">
        <f>I422</f>
        <v>25</v>
      </c>
      <c r="J424" s="191"/>
      <c r="K424" s="236"/>
    </row>
    <row r="425" spans="1:11" ht="12.75" customHeight="1" x14ac:dyDescent="0.2">
      <c r="A425" s="187"/>
      <c r="B425" s="219"/>
      <c r="C425" s="188"/>
      <c r="D425" s="190"/>
      <c r="E425" s="186"/>
      <c r="G425" s="178"/>
      <c r="H425" s="303"/>
      <c r="I425" s="302"/>
      <c r="J425" s="191"/>
      <c r="K425" s="236"/>
    </row>
    <row r="426" spans="1:11" ht="12.75" customHeight="1" x14ac:dyDescent="0.2">
      <c r="A426" s="187"/>
      <c r="B426" s="219"/>
      <c r="C426" s="311" t="s">
        <v>321</v>
      </c>
      <c r="D426" s="190"/>
      <c r="E426" s="186"/>
      <c r="G426" s="178"/>
      <c r="H426" s="303"/>
      <c r="I426" s="302"/>
      <c r="J426" s="191"/>
      <c r="K426" s="236"/>
    </row>
    <row r="427" spans="1:11" ht="12.75" customHeight="1" x14ac:dyDescent="0.2">
      <c r="A427" s="187"/>
      <c r="B427" s="219"/>
      <c r="C427" s="188"/>
      <c r="D427" s="190"/>
      <c r="E427" s="186"/>
      <c r="G427" s="178"/>
      <c r="H427" s="303"/>
      <c r="I427" s="302"/>
      <c r="J427" s="191"/>
      <c r="K427" s="236"/>
    </row>
    <row r="428" spans="1:11" ht="12.75" customHeight="1" x14ac:dyDescent="0.2">
      <c r="A428" s="187"/>
      <c r="B428" s="219"/>
      <c r="C428" s="311" t="s">
        <v>322</v>
      </c>
      <c r="D428" s="190"/>
      <c r="E428" s="186"/>
      <c r="G428" s="178"/>
      <c r="H428" s="303"/>
      <c r="I428" s="302"/>
      <c r="J428" s="191"/>
      <c r="K428" s="236"/>
    </row>
    <row r="429" spans="1:11" ht="12.75" customHeight="1" x14ac:dyDescent="0.2">
      <c r="A429" s="187"/>
      <c r="B429" s="219"/>
      <c r="C429" s="188"/>
      <c r="D429" s="190"/>
      <c r="E429" s="186"/>
      <c r="G429" s="178"/>
      <c r="H429" s="303"/>
      <c r="I429" s="302"/>
      <c r="J429" s="191"/>
      <c r="K429" s="236"/>
    </row>
    <row r="430" spans="1:11" ht="12.75" customHeight="1" x14ac:dyDescent="0.2">
      <c r="A430" s="187" t="str">
        <f>IF(ISBLANK(H430),"",($E$8&amp;"."&amp;+(COUNTA(H$7:H430))))</f>
        <v>4.1.111</v>
      </c>
      <c r="B430" s="219"/>
      <c r="C430" s="188"/>
      <c r="D430" s="190" t="s">
        <v>222</v>
      </c>
      <c r="E430" s="186" t="s">
        <v>223</v>
      </c>
      <c r="G430" s="178"/>
      <c r="H430" s="312" t="s">
        <v>310</v>
      </c>
      <c r="I430" s="302">
        <v>45</v>
      </c>
      <c r="J430" s="191"/>
      <c r="K430" s="236"/>
    </row>
    <row r="431" spans="1:11" ht="12.75" customHeight="1" x14ac:dyDescent="0.2">
      <c r="A431" s="187" t="str">
        <f>IF(ISBLANK(H431),"",($E$8&amp;"."&amp;+(COUNTA(H$7:H431))))</f>
        <v/>
      </c>
      <c r="B431" s="219"/>
      <c r="C431" s="188"/>
      <c r="D431" s="39"/>
      <c r="E431" s="186"/>
      <c r="G431" s="178"/>
      <c r="H431" s="303"/>
      <c r="I431" s="302"/>
      <c r="J431" s="191"/>
      <c r="K431" s="236"/>
    </row>
    <row r="432" spans="1:11" ht="12.75" customHeight="1" x14ac:dyDescent="0.2">
      <c r="A432" s="187" t="str">
        <f>IF(ISBLANK(H432),"",($E$8&amp;"."&amp;+(COUNTA(H$7:H432))))</f>
        <v>4.1.112</v>
      </c>
      <c r="B432" s="219"/>
      <c r="C432" s="188"/>
      <c r="D432" s="190" t="s">
        <v>225</v>
      </c>
      <c r="E432" s="186" t="s">
        <v>226</v>
      </c>
      <c r="G432" s="178"/>
      <c r="H432" s="303" t="str">
        <f>H430</f>
        <v>m²</v>
      </c>
      <c r="I432" s="302">
        <f>I430</f>
        <v>45</v>
      </c>
      <c r="J432" s="191"/>
      <c r="K432" s="236">
        <f>I432*J432</f>
        <v>0</v>
      </c>
    </row>
    <row r="433" spans="1:11" ht="12.75" customHeight="1" x14ac:dyDescent="0.2">
      <c r="A433" s="187"/>
      <c r="B433" s="219"/>
      <c r="C433" s="188"/>
      <c r="D433" s="190"/>
      <c r="E433" s="186"/>
      <c r="G433" s="178"/>
      <c r="H433" s="303"/>
      <c r="I433" s="302"/>
      <c r="J433" s="191"/>
      <c r="K433" s="236"/>
    </row>
    <row r="434" spans="1:11" ht="12.75" customHeight="1" x14ac:dyDescent="0.2">
      <c r="A434" s="187"/>
      <c r="B434" s="219"/>
      <c r="C434" s="311" t="s">
        <v>323</v>
      </c>
      <c r="D434" s="190"/>
      <c r="E434" s="186"/>
      <c r="G434" s="178"/>
      <c r="H434" s="303"/>
      <c r="I434" s="302"/>
      <c r="J434" s="191"/>
      <c r="K434" s="236"/>
    </row>
    <row r="435" spans="1:11" ht="12.75" customHeight="1" x14ac:dyDescent="0.2">
      <c r="A435" s="187"/>
      <c r="B435" s="219"/>
      <c r="C435" s="188"/>
      <c r="D435" s="190"/>
      <c r="E435" s="186"/>
      <c r="G435" s="178"/>
      <c r="H435" s="303"/>
      <c r="I435" s="302"/>
      <c r="J435" s="191"/>
      <c r="K435" s="236"/>
    </row>
    <row r="436" spans="1:11" ht="12.75" customHeight="1" x14ac:dyDescent="0.2">
      <c r="A436" s="187" t="str">
        <f>IF(ISBLANK(H436),"",($E$8&amp;"."&amp;+(COUNTA(H$7:H436))))</f>
        <v>4.1.113</v>
      </c>
      <c r="B436" s="219"/>
      <c r="C436" s="188"/>
      <c r="D436" s="190" t="s">
        <v>222</v>
      </c>
      <c r="E436" s="186" t="s">
        <v>223</v>
      </c>
      <c r="G436" s="178"/>
      <c r="H436" s="312" t="s">
        <v>224</v>
      </c>
      <c r="I436" s="302">
        <v>36</v>
      </c>
      <c r="J436" s="191"/>
      <c r="K436" s="236"/>
    </row>
    <row r="437" spans="1:11" ht="12.75" customHeight="1" x14ac:dyDescent="0.2">
      <c r="A437" s="187" t="str">
        <f>IF(ISBLANK(H437),"",($E$8&amp;"."&amp;+(COUNTA(H$7:H437))))</f>
        <v/>
      </c>
      <c r="B437" s="219"/>
      <c r="C437" s="188"/>
      <c r="D437" s="39"/>
      <c r="E437" s="186"/>
      <c r="G437" s="178"/>
      <c r="H437" s="303"/>
      <c r="I437" s="302"/>
      <c r="J437" s="191"/>
      <c r="K437" s="236"/>
    </row>
    <row r="438" spans="1:11" ht="12.75" customHeight="1" x14ac:dyDescent="0.2">
      <c r="A438" s="187" t="str">
        <f>IF(ISBLANK(H438),"",($E$8&amp;"."&amp;+(COUNTA(H$7:H438))))</f>
        <v>4.1.114</v>
      </c>
      <c r="B438" s="219"/>
      <c r="C438" s="188"/>
      <c r="D438" s="190" t="s">
        <v>225</v>
      </c>
      <c r="E438" s="186" t="s">
        <v>226</v>
      </c>
      <c r="G438" s="178"/>
      <c r="H438" s="303" t="str">
        <f>H436</f>
        <v>m</v>
      </c>
      <c r="I438" s="302">
        <f>I436</f>
        <v>36</v>
      </c>
      <c r="J438" s="191"/>
      <c r="K438" s="236">
        <f>I438*J438</f>
        <v>0</v>
      </c>
    </row>
    <row r="439" spans="1:11" ht="12.75" customHeight="1" x14ac:dyDescent="0.2">
      <c r="A439" s="187"/>
      <c r="B439" s="219"/>
      <c r="C439" s="188"/>
      <c r="D439" s="190"/>
      <c r="E439" s="186"/>
      <c r="G439" s="178"/>
      <c r="H439" s="303"/>
      <c r="I439" s="302"/>
      <c r="J439" s="191"/>
      <c r="K439" s="236"/>
    </row>
    <row r="440" spans="1:11" ht="12.75" customHeight="1" x14ac:dyDescent="0.2">
      <c r="A440" s="187"/>
      <c r="B440" s="219"/>
      <c r="C440" s="311" t="s">
        <v>324</v>
      </c>
      <c r="D440" s="190"/>
      <c r="E440" s="186"/>
      <c r="G440" s="178"/>
      <c r="H440" s="303"/>
      <c r="I440" s="302"/>
      <c r="J440" s="191"/>
      <c r="K440" s="236"/>
    </row>
    <row r="441" spans="1:11" ht="12.75" customHeight="1" x14ac:dyDescent="0.2">
      <c r="A441" s="187"/>
      <c r="B441" s="219"/>
      <c r="C441" s="188"/>
      <c r="D441" s="190"/>
      <c r="E441" s="186"/>
      <c r="G441" s="178"/>
      <c r="H441" s="303"/>
      <c r="I441" s="302"/>
      <c r="J441" s="191"/>
      <c r="K441" s="236"/>
    </row>
    <row r="442" spans="1:11" ht="12.75" customHeight="1" x14ac:dyDescent="0.2">
      <c r="A442" s="187" t="str">
        <f>IF(ISBLANK(H442),"",($E$8&amp;"."&amp;+(COUNTA(H$7:H442))))</f>
        <v>4.1.115</v>
      </c>
      <c r="B442" s="219"/>
      <c r="C442" s="188"/>
      <c r="D442" s="190" t="s">
        <v>222</v>
      </c>
      <c r="E442" s="186" t="s">
        <v>223</v>
      </c>
      <c r="G442" s="178"/>
      <c r="H442" s="312" t="s">
        <v>224</v>
      </c>
      <c r="I442" s="302">
        <v>2</v>
      </c>
      <c r="J442" s="191"/>
      <c r="K442" s="236"/>
    </row>
    <row r="443" spans="1:11" ht="12.75" customHeight="1" x14ac:dyDescent="0.2">
      <c r="A443" s="187" t="str">
        <f>IF(ISBLANK(H443),"",($E$8&amp;"."&amp;+(COUNTA(H$7:H443))))</f>
        <v/>
      </c>
      <c r="B443" s="219"/>
      <c r="C443" s="188"/>
      <c r="D443" s="39"/>
      <c r="E443" s="186"/>
      <c r="G443" s="178"/>
      <c r="H443" s="303"/>
      <c r="I443" s="302"/>
      <c r="J443" s="191"/>
      <c r="K443" s="236"/>
    </row>
    <row r="444" spans="1:11" ht="12.75" customHeight="1" x14ac:dyDescent="0.2">
      <c r="A444" s="187" t="str">
        <f>IF(ISBLANK(H444),"",($E$8&amp;"."&amp;+(COUNTA(H$7:H444))))</f>
        <v>4.1.116</v>
      </c>
      <c r="B444" s="219"/>
      <c r="C444" s="188"/>
      <c r="D444" s="190" t="s">
        <v>225</v>
      </c>
      <c r="E444" s="186" t="s">
        <v>226</v>
      </c>
      <c r="G444" s="178"/>
      <c r="H444" s="303" t="str">
        <f>H442</f>
        <v>m</v>
      </c>
      <c r="I444" s="302">
        <f>I442</f>
        <v>2</v>
      </c>
      <c r="J444" s="191"/>
      <c r="K444" s="236"/>
    </row>
    <row r="445" spans="1:11" ht="12.75" customHeight="1" x14ac:dyDescent="0.2">
      <c r="A445" s="187"/>
      <c r="B445" s="219"/>
      <c r="C445" s="188"/>
      <c r="D445" s="39"/>
      <c r="E445" s="186"/>
      <c r="G445" s="178"/>
      <c r="H445" s="303"/>
      <c r="I445" s="302"/>
      <c r="J445" s="191"/>
      <c r="K445" s="236"/>
    </row>
    <row r="446" spans="1:11" ht="12.75" customHeight="1" x14ac:dyDescent="0.2">
      <c r="A446" s="187"/>
      <c r="B446" s="219"/>
      <c r="C446" s="311" t="s">
        <v>325</v>
      </c>
      <c r="D446" s="190"/>
      <c r="E446" s="186"/>
      <c r="G446" s="178"/>
      <c r="H446" s="303"/>
      <c r="I446" s="302"/>
      <c r="J446" s="191"/>
      <c r="K446" s="236"/>
    </row>
    <row r="447" spans="1:11" ht="12.75" customHeight="1" x14ac:dyDescent="0.2">
      <c r="A447" s="187"/>
      <c r="B447" s="219"/>
      <c r="C447" s="188"/>
      <c r="D447" s="190"/>
      <c r="E447" s="186"/>
      <c r="G447" s="178"/>
      <c r="H447" s="303"/>
      <c r="I447" s="302"/>
      <c r="J447" s="191"/>
      <c r="K447" s="236"/>
    </row>
    <row r="448" spans="1:11" ht="12.75" customHeight="1" x14ac:dyDescent="0.2">
      <c r="A448" s="187" t="str">
        <f>IF(ISBLANK(H448),"",($E$8&amp;"."&amp;+(COUNTA(H$7:H448))))</f>
        <v>4.1.117</v>
      </c>
      <c r="B448" s="219"/>
      <c r="C448" s="188"/>
      <c r="D448" s="190" t="s">
        <v>222</v>
      </c>
      <c r="E448" s="186" t="s">
        <v>223</v>
      </c>
      <c r="G448" s="178"/>
      <c r="H448" s="312" t="s">
        <v>224</v>
      </c>
      <c r="I448" s="302">
        <v>1</v>
      </c>
      <c r="J448" s="191"/>
      <c r="K448" s="236"/>
    </row>
    <row r="449" spans="1:11" ht="12.75" customHeight="1" x14ac:dyDescent="0.2">
      <c r="A449" s="187" t="str">
        <f>IF(ISBLANK(H449),"",($E$8&amp;"."&amp;+(COUNTA(H$7:H449))))</f>
        <v/>
      </c>
      <c r="B449" s="219"/>
      <c r="C449" s="188"/>
      <c r="D449" s="39"/>
      <c r="E449" s="186"/>
      <c r="G449" s="178"/>
      <c r="H449" s="303"/>
      <c r="I449" s="302"/>
      <c r="J449" s="191"/>
      <c r="K449" s="236"/>
    </row>
    <row r="450" spans="1:11" ht="12.75" customHeight="1" x14ac:dyDescent="0.2">
      <c r="A450" s="187" t="str">
        <f>IF(ISBLANK(H450),"",($E$8&amp;"."&amp;+(COUNTA(H$7:H450))))</f>
        <v>4.1.118</v>
      </c>
      <c r="B450" s="219"/>
      <c r="C450" s="188"/>
      <c r="D450" s="190" t="s">
        <v>225</v>
      </c>
      <c r="E450" s="186" t="s">
        <v>226</v>
      </c>
      <c r="G450" s="178"/>
      <c r="H450" s="303" t="str">
        <f>H448</f>
        <v>m</v>
      </c>
      <c r="I450" s="302">
        <f>I448</f>
        <v>1</v>
      </c>
      <c r="J450" s="191"/>
      <c r="K450" s="236"/>
    </row>
    <row r="451" spans="1:11" ht="12.75" customHeight="1" x14ac:dyDescent="0.2">
      <c r="A451" s="187"/>
      <c r="B451" s="219"/>
      <c r="C451" s="188"/>
      <c r="D451" s="190"/>
      <c r="E451" s="186"/>
      <c r="G451" s="178"/>
      <c r="H451" s="303"/>
      <c r="I451" s="302"/>
      <c r="J451" s="191"/>
      <c r="K451" s="236"/>
    </row>
    <row r="452" spans="1:11" ht="12.75" customHeight="1" x14ac:dyDescent="0.2">
      <c r="A452" s="187"/>
      <c r="B452" s="219"/>
      <c r="C452" s="311" t="s">
        <v>326</v>
      </c>
      <c r="D452" s="190"/>
      <c r="E452" s="186"/>
      <c r="G452" s="178"/>
      <c r="H452" s="303"/>
      <c r="I452" s="302"/>
      <c r="J452" s="191"/>
      <c r="K452" s="236"/>
    </row>
    <row r="453" spans="1:11" ht="12.75" customHeight="1" x14ac:dyDescent="0.2">
      <c r="A453" s="187"/>
      <c r="B453" s="219"/>
      <c r="C453" s="188"/>
      <c r="D453" s="190"/>
      <c r="E453" s="186"/>
      <c r="G453" s="178"/>
      <c r="H453" s="303"/>
      <c r="I453" s="302"/>
      <c r="J453" s="191"/>
      <c r="K453" s="236"/>
    </row>
    <row r="454" spans="1:11" ht="12.75" customHeight="1" x14ac:dyDescent="0.2">
      <c r="A454" s="187" t="str">
        <f>IF(ISBLANK(H454),"",($E$8&amp;"."&amp;+(COUNTA(H$7:H454))))</f>
        <v>4.1.119</v>
      </c>
      <c r="B454" s="219"/>
      <c r="C454" s="188"/>
      <c r="D454" s="190" t="s">
        <v>222</v>
      </c>
      <c r="E454" s="186" t="s">
        <v>223</v>
      </c>
      <c r="G454" s="178"/>
      <c r="H454" s="312" t="s">
        <v>228</v>
      </c>
      <c r="I454" s="302">
        <v>5</v>
      </c>
      <c r="J454" s="191"/>
      <c r="K454" s="236"/>
    </row>
    <row r="455" spans="1:11" ht="12.75" customHeight="1" x14ac:dyDescent="0.2">
      <c r="A455" s="187" t="str">
        <f>IF(ISBLANK(H455),"",($E$8&amp;"."&amp;+(COUNTA(H$7:H455))))</f>
        <v/>
      </c>
      <c r="B455" s="219"/>
      <c r="C455" s="188"/>
      <c r="D455" s="39"/>
      <c r="E455" s="186"/>
      <c r="G455" s="178"/>
      <c r="H455" s="303"/>
      <c r="I455" s="302"/>
      <c r="J455" s="191"/>
      <c r="K455" s="236"/>
    </row>
    <row r="456" spans="1:11" ht="12.75" customHeight="1" x14ac:dyDescent="0.2">
      <c r="A456" s="187" t="str">
        <f>IF(ISBLANK(H456),"",($E$8&amp;"."&amp;+(COUNTA(H$7:H456))))</f>
        <v>4.1.120</v>
      </c>
      <c r="B456" s="219"/>
      <c r="C456" s="188"/>
      <c r="D456" s="190" t="s">
        <v>225</v>
      </c>
      <c r="E456" s="186" t="s">
        <v>226</v>
      </c>
      <c r="G456" s="178"/>
      <c r="H456" s="303" t="str">
        <f>H454</f>
        <v>ea</v>
      </c>
      <c r="I456" s="302">
        <f>I454</f>
        <v>5</v>
      </c>
      <c r="J456" s="191"/>
      <c r="K456" s="236"/>
    </row>
    <row r="457" spans="1:11" ht="12.75" customHeight="1" x14ac:dyDescent="0.2">
      <c r="A457" s="187"/>
      <c r="B457" s="219"/>
      <c r="C457" s="188"/>
      <c r="D457" s="190"/>
      <c r="E457" s="186"/>
      <c r="G457" s="178"/>
      <c r="H457" s="303"/>
      <c r="I457" s="302"/>
      <c r="J457" s="191"/>
      <c r="K457" s="236"/>
    </row>
    <row r="458" spans="1:11" ht="12.75" customHeight="1" x14ac:dyDescent="0.2">
      <c r="A458" s="187"/>
      <c r="B458" s="219"/>
      <c r="C458" s="311" t="s">
        <v>327</v>
      </c>
      <c r="D458" s="190"/>
      <c r="E458" s="186"/>
      <c r="G458" s="178"/>
      <c r="H458" s="303"/>
      <c r="I458" s="302"/>
      <c r="J458" s="191"/>
      <c r="K458" s="236"/>
    </row>
    <row r="459" spans="1:11" ht="12.75" customHeight="1" x14ac:dyDescent="0.2">
      <c r="A459" s="187"/>
      <c r="B459" s="219"/>
      <c r="C459" s="188"/>
      <c r="D459" s="190"/>
      <c r="E459" s="186"/>
      <c r="G459" s="178"/>
      <c r="H459" s="303"/>
      <c r="I459" s="302"/>
      <c r="J459" s="191"/>
      <c r="K459" s="236"/>
    </row>
    <row r="460" spans="1:11" ht="12.75" customHeight="1" x14ac:dyDescent="0.2">
      <c r="A460" s="187" t="str">
        <f>IF(ISBLANK(H460),"",($E$8&amp;"."&amp;+(COUNTA(H$7:H460))))</f>
        <v>4.1.121</v>
      </c>
      <c r="B460" s="219"/>
      <c r="C460" s="188"/>
      <c r="D460" s="190" t="s">
        <v>222</v>
      </c>
      <c r="E460" s="186" t="s">
        <v>223</v>
      </c>
      <c r="G460" s="178"/>
      <c r="H460" s="312" t="s">
        <v>276</v>
      </c>
      <c r="I460" s="302">
        <v>1</v>
      </c>
      <c r="J460" s="191"/>
      <c r="K460" s="236"/>
    </row>
    <row r="461" spans="1:11" ht="12.75" customHeight="1" x14ac:dyDescent="0.2">
      <c r="A461" s="187" t="str">
        <f>IF(ISBLANK(H461),"",($E$8&amp;"."&amp;+(COUNTA(H$7:H461))))</f>
        <v/>
      </c>
      <c r="B461" s="219"/>
      <c r="C461" s="188"/>
      <c r="D461" s="39"/>
      <c r="E461" s="186"/>
      <c r="G461" s="178"/>
      <c r="H461" s="303"/>
      <c r="I461" s="302"/>
      <c r="J461" s="191"/>
      <c r="K461" s="236"/>
    </row>
    <row r="462" spans="1:11" ht="12.75" customHeight="1" x14ac:dyDescent="0.2">
      <c r="A462" s="187" t="str">
        <f>IF(ISBLANK(H462),"",($E$8&amp;"."&amp;+(COUNTA(H$7:H462))))</f>
        <v>4.1.122</v>
      </c>
      <c r="B462" s="219"/>
      <c r="C462" s="188"/>
      <c r="D462" s="190" t="s">
        <v>225</v>
      </c>
      <c r="E462" s="186" t="s">
        <v>226</v>
      </c>
      <c r="G462" s="178"/>
      <c r="H462" s="303" t="str">
        <f>H460</f>
        <v>Lot</v>
      </c>
      <c r="I462" s="302">
        <f>I460</f>
        <v>1</v>
      </c>
      <c r="J462" s="191"/>
      <c r="K462" s="236"/>
    </row>
    <row r="463" spans="1:11" ht="12.75" customHeight="1" x14ac:dyDescent="0.2">
      <c r="A463" s="187"/>
      <c r="B463" s="219"/>
      <c r="C463" s="188"/>
      <c r="D463" s="190"/>
      <c r="E463" s="186"/>
      <c r="G463" s="178"/>
      <c r="H463" s="303"/>
      <c r="I463" s="302"/>
      <c r="J463" s="191"/>
      <c r="K463" s="236"/>
    </row>
    <row r="464" spans="1:11" ht="12.75" customHeight="1" x14ac:dyDescent="0.2">
      <c r="A464" s="187"/>
      <c r="B464" s="219"/>
      <c r="C464" s="362" t="s">
        <v>243</v>
      </c>
      <c r="D464" s="190"/>
      <c r="E464" s="186"/>
      <c r="G464" s="178"/>
      <c r="H464" s="303" t="s">
        <v>244</v>
      </c>
      <c r="I464" s="302">
        <v>300</v>
      </c>
      <c r="J464" s="191"/>
      <c r="K464" s="236"/>
    </row>
    <row r="465" spans="1:11" ht="12.75" customHeight="1" x14ac:dyDescent="0.2">
      <c r="A465" s="187"/>
      <c r="B465" s="219"/>
      <c r="C465" s="188"/>
      <c r="D465" s="190"/>
      <c r="E465" s="186"/>
      <c r="G465" s="178"/>
      <c r="H465" s="303"/>
      <c r="I465" s="302"/>
      <c r="J465" s="191"/>
      <c r="K465" s="236"/>
    </row>
    <row r="466" spans="1:11" ht="12.75" customHeight="1" x14ac:dyDescent="0.2">
      <c r="A466" s="187"/>
      <c r="B466" s="219"/>
      <c r="C466" s="362" t="s">
        <v>245</v>
      </c>
      <c r="D466" s="190"/>
      <c r="E466" s="186"/>
      <c r="G466" s="178"/>
      <c r="H466" s="303" t="s">
        <v>244</v>
      </c>
      <c r="I466" s="302">
        <v>300</v>
      </c>
      <c r="J466" s="191"/>
      <c r="K466" s="236">
        <f>I466*J466</f>
        <v>0</v>
      </c>
    </row>
    <row r="467" spans="1:11" ht="12.75" customHeight="1" x14ac:dyDescent="0.2">
      <c r="A467" s="187"/>
      <c r="B467" s="219"/>
      <c r="C467" s="188"/>
      <c r="D467" s="190"/>
      <c r="E467" s="186"/>
      <c r="G467" s="178"/>
      <c r="H467" s="303"/>
      <c r="I467" s="302"/>
      <c r="J467" s="191"/>
      <c r="K467" s="236"/>
    </row>
    <row r="468" spans="1:11" ht="12.75" customHeight="1" x14ac:dyDescent="0.2">
      <c r="A468" s="187"/>
      <c r="B468" s="219"/>
      <c r="C468" s="311" t="s">
        <v>246</v>
      </c>
      <c r="D468" s="190"/>
      <c r="E468" s="186"/>
      <c r="G468" s="178"/>
      <c r="H468" s="303" t="s">
        <v>39</v>
      </c>
      <c r="I468" s="302">
        <v>1</v>
      </c>
      <c r="J468" s="191"/>
      <c r="K468" s="236">
        <f>I468*J468</f>
        <v>0</v>
      </c>
    </row>
    <row r="469" spans="1:11" ht="12.75" customHeight="1" x14ac:dyDescent="0.2">
      <c r="A469" s="187"/>
      <c r="B469" s="219"/>
      <c r="C469" s="188"/>
      <c r="D469" s="190"/>
      <c r="E469" s="186"/>
      <c r="G469" s="178"/>
      <c r="H469" s="303"/>
      <c r="I469" s="302"/>
      <c r="J469" s="191"/>
      <c r="K469" s="236"/>
    </row>
    <row r="470" spans="1:11" ht="12.75" customHeight="1" x14ac:dyDescent="0.2">
      <c r="A470" s="187"/>
      <c r="B470" s="219"/>
      <c r="C470" s="316" t="s">
        <v>328</v>
      </c>
      <c r="D470" s="190"/>
      <c r="E470" s="186"/>
      <c r="G470" s="178"/>
      <c r="H470" s="303" t="s">
        <v>211</v>
      </c>
      <c r="I470" s="302">
        <v>1</v>
      </c>
      <c r="J470" s="191"/>
      <c r="K470" s="236"/>
    </row>
    <row r="471" spans="1:11" ht="12.75" customHeight="1" x14ac:dyDescent="0.2">
      <c r="A471" s="187"/>
      <c r="B471" s="219"/>
      <c r="C471" s="188"/>
      <c r="D471" s="190"/>
      <c r="E471" s="186"/>
      <c r="G471" s="178"/>
      <c r="H471" s="303"/>
      <c r="I471" s="302"/>
      <c r="J471" s="191"/>
      <c r="K471" s="236"/>
    </row>
    <row r="472" spans="1:11" ht="12.75" customHeight="1" x14ac:dyDescent="0.2">
      <c r="A472" s="187"/>
      <c r="B472" s="219"/>
      <c r="C472" s="316" t="s">
        <v>329</v>
      </c>
      <c r="D472" s="190"/>
      <c r="E472" s="186"/>
      <c r="G472" s="178"/>
      <c r="H472" s="303" t="s">
        <v>211</v>
      </c>
      <c r="I472" s="302">
        <v>1</v>
      </c>
      <c r="J472" s="191"/>
      <c r="K472" s="236">
        <f>I472*J472</f>
        <v>0</v>
      </c>
    </row>
    <row r="473" spans="1:11" ht="12.75" customHeight="1" x14ac:dyDescent="0.2">
      <c r="A473" s="187"/>
      <c r="B473" s="219"/>
      <c r="C473" s="188"/>
      <c r="D473" s="190"/>
      <c r="E473" s="186"/>
      <c r="G473" s="178"/>
      <c r="H473" s="303"/>
      <c r="I473" s="302"/>
      <c r="J473" s="191"/>
      <c r="K473" s="236"/>
    </row>
    <row r="474" spans="1:11" s="383" customFormat="1" ht="12.75" customHeight="1" x14ac:dyDescent="0.2">
      <c r="A474" s="378"/>
      <c r="B474" s="390"/>
      <c r="C474" s="429" t="s">
        <v>355</v>
      </c>
      <c r="D474" s="381"/>
      <c r="E474" s="382"/>
      <c r="G474" s="384"/>
      <c r="H474" s="385"/>
      <c r="I474" s="386"/>
      <c r="J474" s="430"/>
      <c r="K474" s="388"/>
    </row>
    <row r="475" spans="1:11" s="383" customFormat="1" ht="12.75" customHeight="1" x14ac:dyDescent="0.2">
      <c r="A475" s="378" t="s">
        <v>363</v>
      </c>
      <c r="B475" s="390"/>
      <c r="C475" s="431"/>
      <c r="D475" s="381" t="s">
        <v>222</v>
      </c>
      <c r="E475" s="382" t="s">
        <v>223</v>
      </c>
      <c r="G475" s="384"/>
      <c r="H475" s="432" t="s">
        <v>224</v>
      </c>
      <c r="I475" s="386">
        <v>650</v>
      </c>
      <c r="J475" s="430"/>
      <c r="K475" s="388"/>
    </row>
    <row r="476" spans="1:11" s="383" customFormat="1" ht="12.75" customHeight="1" x14ac:dyDescent="0.2">
      <c r="A476" s="378"/>
      <c r="B476" s="390"/>
      <c r="C476" s="431"/>
      <c r="D476" s="381"/>
      <c r="E476" s="382"/>
      <c r="G476" s="384"/>
      <c r="H476" s="432"/>
      <c r="I476" s="386"/>
      <c r="J476" s="430"/>
      <c r="K476" s="388"/>
    </row>
    <row r="477" spans="1:11" s="383" customFormat="1" ht="12.75" customHeight="1" x14ac:dyDescent="0.2">
      <c r="A477" s="378" t="s">
        <v>364</v>
      </c>
      <c r="B477" s="390"/>
      <c r="C477" s="431"/>
      <c r="D477" s="381" t="s">
        <v>225</v>
      </c>
      <c r="E477" s="382" t="s">
        <v>226</v>
      </c>
      <c r="G477" s="384"/>
      <c r="H477" s="385" t="str">
        <f>H475</f>
        <v>m</v>
      </c>
      <c r="I477" s="386">
        <f>I475</f>
        <v>650</v>
      </c>
      <c r="J477" s="430"/>
      <c r="K477" s="388"/>
    </row>
    <row r="478" spans="1:11" ht="12.75" customHeight="1" x14ac:dyDescent="0.2">
      <c r="A478" s="187"/>
      <c r="B478" s="219"/>
      <c r="C478" s="180" t="s">
        <v>218</v>
      </c>
      <c r="D478" s="206"/>
      <c r="E478" s="229">
        <f>$E$8</f>
        <v>4.0999999999999996</v>
      </c>
      <c r="G478" s="66"/>
      <c r="H478" s="303"/>
      <c r="I478" s="302"/>
      <c r="J478" s="191"/>
      <c r="K478" s="236"/>
    </row>
    <row r="479" spans="1:11" ht="12.75" customHeight="1" x14ac:dyDescent="0.2">
      <c r="A479" s="187"/>
      <c r="B479" s="219"/>
      <c r="C479" s="183" t="s">
        <v>11</v>
      </c>
      <c r="D479" s="206"/>
      <c r="E479" s="206"/>
      <c r="F479" s="206"/>
      <c r="G479" s="66"/>
      <c r="H479" s="303"/>
      <c r="I479" s="302"/>
      <c r="J479" s="191"/>
      <c r="K479" s="236"/>
    </row>
    <row r="480" spans="1:11" ht="12.75" customHeight="1" x14ac:dyDescent="0.2">
      <c r="A480" s="187"/>
      <c r="B480" s="219"/>
      <c r="C480" s="188"/>
      <c r="D480" s="190"/>
      <c r="E480" s="186"/>
      <c r="G480" s="178"/>
      <c r="H480" s="303"/>
      <c r="I480" s="302"/>
      <c r="J480" s="191"/>
      <c r="K480" s="236"/>
    </row>
    <row r="481" spans="1:11" s="203" customFormat="1" ht="12.75" customHeight="1" x14ac:dyDescent="0.2">
      <c r="A481" s="198"/>
      <c r="B481" s="199"/>
      <c r="C481" s="208" t="s">
        <v>247</v>
      </c>
      <c r="D481" s="200"/>
      <c r="E481" s="200"/>
      <c r="F481" s="200"/>
      <c r="G481" s="200"/>
      <c r="H481" s="305"/>
      <c r="I481" s="310"/>
      <c r="J481" s="230" t="s">
        <v>155</v>
      </c>
      <c r="K481" s="237">
        <f>SUM(K210:K480)</f>
        <v>0</v>
      </c>
    </row>
  </sheetData>
  <mergeCells count="21">
    <mergeCell ref="C284:F284"/>
    <mergeCell ref="C286:G286"/>
    <mergeCell ref="C374:G374"/>
    <mergeCell ref="C132:G132"/>
    <mergeCell ref="C138:G138"/>
    <mergeCell ref="C170:G175"/>
    <mergeCell ref="C165:G166"/>
    <mergeCell ref="C159:G162"/>
    <mergeCell ref="C255:G255"/>
    <mergeCell ref="C273:G273"/>
    <mergeCell ref="C276:G276"/>
    <mergeCell ref="C278:G278"/>
    <mergeCell ref="C280:G280"/>
    <mergeCell ref="C80:G80"/>
    <mergeCell ref="H5:H6"/>
    <mergeCell ref="I5:I6"/>
    <mergeCell ref="A1:K4"/>
    <mergeCell ref="D13:G13"/>
    <mergeCell ref="C18:G18"/>
    <mergeCell ref="A5:A6"/>
    <mergeCell ref="C5:G6"/>
  </mergeCells>
  <pageMargins left="0.70866141732283472" right="0.70866141732283472" top="0.74803149606299213" bottom="0.74803149606299213" header="0.31496062992125984" footer="0.31496062992125984"/>
  <pageSetup paperSize="9" scale="72" orientation="portrait" r:id="rId1"/>
  <headerFooter>
    <oddFooter>&amp;C&amp;G&amp;P&amp;R&amp;8&amp;Y&amp;D</oddFooter>
  </headerFooter>
  <rowBreaks count="1" manualBreakCount="1">
    <brk id="154" max="10" man="1"/>
  </rowBreaks>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9"/>
  <sheetViews>
    <sheetView workbookViewId="0">
      <selection activeCell="L37" sqref="L37"/>
    </sheetView>
  </sheetViews>
  <sheetFormatPr defaultColWidth="9.140625" defaultRowHeight="12.75" x14ac:dyDescent="0.2"/>
  <cols>
    <col min="1" max="1" width="5.5703125" style="38" customWidth="1"/>
    <col min="2" max="2" width="8.5703125" style="2" customWidth="1"/>
    <col min="3" max="3" width="50.7109375" style="38" customWidth="1"/>
    <col min="4" max="4" width="5.28515625" style="38" customWidth="1"/>
    <col min="5" max="5" width="4" style="38" bestFit="1" customWidth="1"/>
    <col min="6" max="6" width="7.42578125" style="74" customWidth="1"/>
    <col min="7" max="7" width="14.140625" style="74" customWidth="1"/>
    <col min="8" max="8" width="14.28515625" style="2" customWidth="1"/>
    <col min="9" max="16384" width="9.140625" style="2"/>
  </cols>
  <sheetData>
    <row r="1" spans="1:9" x14ac:dyDescent="0.2">
      <c r="A1" s="478" t="s">
        <v>330</v>
      </c>
      <c r="B1" s="478"/>
      <c r="C1" s="478"/>
      <c r="D1" s="478"/>
      <c r="E1" s="478"/>
      <c r="F1" s="478"/>
      <c r="G1" s="478"/>
      <c r="H1" s="478"/>
      <c r="I1" s="1" t="s">
        <v>35</v>
      </c>
    </row>
    <row r="2" spans="1:9" x14ac:dyDescent="0.2">
      <c r="A2" s="478"/>
      <c r="B2" s="478"/>
      <c r="C2" s="478"/>
      <c r="D2" s="478"/>
      <c r="E2" s="478"/>
      <c r="F2" s="478"/>
      <c r="G2" s="478"/>
      <c r="H2" s="478"/>
      <c r="I2" s="1" t="s">
        <v>36</v>
      </c>
    </row>
    <row r="3" spans="1:9" x14ac:dyDescent="0.2">
      <c r="A3" s="478"/>
      <c r="B3" s="478"/>
      <c r="C3" s="478"/>
      <c r="D3" s="478"/>
      <c r="E3" s="478"/>
      <c r="F3" s="478"/>
      <c r="G3" s="478"/>
      <c r="H3" s="478"/>
      <c r="I3" s="1" t="s">
        <v>37</v>
      </c>
    </row>
    <row r="4" spans="1:9" x14ac:dyDescent="0.2">
      <c r="A4" s="481"/>
      <c r="B4" s="481"/>
      <c r="C4" s="481"/>
      <c r="D4" s="481"/>
      <c r="E4" s="481"/>
      <c r="F4" s="481"/>
      <c r="G4" s="481"/>
      <c r="H4" s="481"/>
      <c r="I4" s="1" t="s">
        <v>38</v>
      </c>
    </row>
    <row r="5" spans="1:9" x14ac:dyDescent="0.2">
      <c r="A5" s="520"/>
      <c r="B5" s="110"/>
      <c r="C5" s="522"/>
      <c r="D5" s="522"/>
      <c r="E5" s="522"/>
      <c r="F5" s="111"/>
      <c r="G5" s="524"/>
      <c r="H5" s="526"/>
      <c r="I5" s="5" t="s">
        <v>46</v>
      </c>
    </row>
    <row r="6" spans="1:9" x14ac:dyDescent="0.2">
      <c r="A6" s="521"/>
      <c r="B6" s="112"/>
      <c r="C6" s="523"/>
      <c r="D6" s="523"/>
      <c r="E6" s="523"/>
      <c r="F6" s="113"/>
      <c r="G6" s="525"/>
      <c r="H6" s="527"/>
      <c r="I6" s="5" t="s">
        <v>49</v>
      </c>
    </row>
    <row r="7" spans="1:9" x14ac:dyDescent="0.2">
      <c r="A7" s="513"/>
      <c r="B7" s="514"/>
      <c r="C7" s="514"/>
      <c r="D7" s="514"/>
      <c r="E7" s="514"/>
      <c r="F7" s="514"/>
      <c r="G7" s="514"/>
      <c r="H7" s="515"/>
      <c r="I7" s="1">
        <v>1</v>
      </c>
    </row>
    <row r="8" spans="1:9" x14ac:dyDescent="0.2">
      <c r="A8" s="516"/>
      <c r="B8" s="517"/>
      <c r="C8" s="517"/>
      <c r="D8" s="517"/>
      <c r="E8" s="517"/>
      <c r="F8" s="517"/>
      <c r="G8" s="517"/>
      <c r="H8" s="518"/>
      <c r="I8" s="1">
        <v>2</v>
      </c>
    </row>
    <row r="9" spans="1:9" x14ac:dyDescent="0.2">
      <c r="A9" s="114"/>
      <c r="B9" s="115"/>
      <c r="C9" s="116"/>
      <c r="D9" s="117"/>
      <c r="E9" s="117"/>
      <c r="F9" s="118"/>
      <c r="G9" s="119"/>
      <c r="H9" s="120"/>
      <c r="I9" s="1">
        <v>3</v>
      </c>
    </row>
    <row r="10" spans="1:9" ht="16.5" customHeight="1" x14ac:dyDescent="0.2">
      <c r="A10" s="114"/>
      <c r="B10" s="121"/>
      <c r="C10" s="122"/>
      <c r="D10" s="117"/>
      <c r="E10" s="117"/>
      <c r="F10" s="118"/>
      <c r="G10" s="119"/>
      <c r="H10" s="120"/>
      <c r="I10" s="1">
        <v>4</v>
      </c>
    </row>
    <row r="11" spans="1:9" x14ac:dyDescent="0.2">
      <c r="A11" s="123"/>
      <c r="B11" s="124"/>
      <c r="C11" s="125"/>
      <c r="D11" s="117"/>
      <c r="E11" s="117"/>
      <c r="F11" s="118"/>
      <c r="G11" s="119"/>
      <c r="H11" s="120"/>
      <c r="I11" s="1">
        <v>5</v>
      </c>
    </row>
    <row r="12" spans="1:9" x14ac:dyDescent="0.2">
      <c r="A12" s="114"/>
      <c r="B12" s="124"/>
      <c r="C12" s="126"/>
      <c r="D12" s="118"/>
      <c r="E12" s="118"/>
      <c r="F12" s="118"/>
      <c r="G12" s="127"/>
      <c r="H12" s="128"/>
      <c r="I12" s="1">
        <v>6</v>
      </c>
    </row>
    <row r="13" spans="1:9" x14ac:dyDescent="0.2">
      <c r="A13" s="114"/>
      <c r="B13" s="124"/>
      <c r="C13" s="126"/>
      <c r="D13" s="118"/>
      <c r="E13" s="118"/>
      <c r="F13" s="118"/>
      <c r="G13" s="127"/>
      <c r="H13" s="128"/>
      <c r="I13" s="1">
        <v>7</v>
      </c>
    </row>
    <row r="14" spans="1:9" x14ac:dyDescent="0.2">
      <c r="A14" s="114"/>
      <c r="B14" s="124"/>
      <c r="C14" s="129"/>
      <c r="D14" s="118"/>
      <c r="E14" s="118"/>
      <c r="F14" s="118"/>
      <c r="G14" s="127"/>
      <c r="H14" s="128"/>
      <c r="I14" s="1">
        <v>8</v>
      </c>
    </row>
    <row r="15" spans="1:9" x14ac:dyDescent="0.2">
      <c r="A15" s="114"/>
      <c r="B15" s="124"/>
      <c r="C15" s="126"/>
      <c r="D15" s="118"/>
      <c r="E15" s="118"/>
      <c r="F15" s="118"/>
      <c r="G15" s="127"/>
      <c r="H15" s="128"/>
      <c r="I15" s="1">
        <v>9</v>
      </c>
    </row>
    <row r="16" spans="1:9" x14ac:dyDescent="0.2">
      <c r="A16" s="114"/>
      <c r="B16" s="124"/>
      <c r="C16" s="130"/>
      <c r="D16" s="118"/>
      <c r="E16" s="118"/>
      <c r="F16" s="118"/>
      <c r="G16" s="127"/>
      <c r="H16" s="128"/>
      <c r="I16" s="1">
        <v>10</v>
      </c>
    </row>
    <row r="17" spans="1:9" x14ac:dyDescent="0.2">
      <c r="A17" s="114"/>
      <c r="B17" s="124"/>
      <c r="C17" s="130"/>
      <c r="D17" s="118"/>
      <c r="E17" s="118"/>
      <c r="F17" s="118"/>
      <c r="G17" s="127"/>
      <c r="H17" s="128"/>
      <c r="I17" s="1">
        <v>11</v>
      </c>
    </row>
    <row r="18" spans="1:9" x14ac:dyDescent="0.2">
      <c r="A18" s="114"/>
      <c r="B18" s="124"/>
      <c r="C18" s="126"/>
      <c r="D18" s="118"/>
      <c r="E18" s="118"/>
      <c r="F18" s="118"/>
      <c r="G18" s="127"/>
      <c r="H18" s="128"/>
      <c r="I18" s="1">
        <v>12</v>
      </c>
    </row>
    <row r="19" spans="1:9" x14ac:dyDescent="0.2">
      <c r="A19" s="114"/>
      <c r="B19" s="112"/>
      <c r="C19" s="126"/>
      <c r="D19" s="118"/>
      <c r="E19" s="118"/>
      <c r="F19" s="118"/>
      <c r="G19" s="127"/>
      <c r="H19" s="128"/>
      <c r="I19" s="1">
        <v>13</v>
      </c>
    </row>
    <row r="20" spans="1:9" x14ac:dyDescent="0.2">
      <c r="A20" s="114"/>
      <c r="B20" s="124"/>
      <c r="C20" s="126"/>
      <c r="D20" s="118"/>
      <c r="E20" s="118"/>
      <c r="F20" s="118"/>
      <c r="G20" s="127"/>
      <c r="H20" s="128"/>
      <c r="I20" s="1">
        <v>14</v>
      </c>
    </row>
    <row r="21" spans="1:9" x14ac:dyDescent="0.2">
      <c r="A21" s="114"/>
      <c r="B21" s="124"/>
      <c r="C21" s="126"/>
      <c r="D21" s="118"/>
      <c r="E21" s="118"/>
      <c r="F21" s="118"/>
      <c r="G21" s="127"/>
      <c r="H21" s="128"/>
      <c r="I21" s="1">
        <v>15</v>
      </c>
    </row>
    <row r="22" spans="1:9" x14ac:dyDescent="0.2">
      <c r="A22" s="114"/>
      <c r="B22" s="124"/>
      <c r="C22" s="126"/>
      <c r="D22" s="118"/>
      <c r="E22" s="118"/>
      <c r="F22" s="118"/>
      <c r="G22" s="127"/>
      <c r="H22" s="128"/>
      <c r="I22" s="1">
        <v>16</v>
      </c>
    </row>
    <row r="23" spans="1:9" x14ac:dyDescent="0.2">
      <c r="A23" s="114"/>
      <c r="B23" s="124"/>
      <c r="C23" s="126"/>
      <c r="D23" s="118"/>
      <c r="E23" s="118"/>
      <c r="F23" s="118"/>
      <c r="G23" s="127"/>
      <c r="H23" s="128"/>
      <c r="I23" s="1">
        <v>17</v>
      </c>
    </row>
    <row r="24" spans="1:9" x14ac:dyDescent="0.2">
      <c r="A24" s="114"/>
      <c r="B24" s="124"/>
      <c r="C24" s="131"/>
      <c r="D24" s="118"/>
      <c r="E24" s="118"/>
      <c r="F24" s="118"/>
      <c r="G24" s="132"/>
      <c r="H24" s="133"/>
      <c r="I24" s="1">
        <v>18</v>
      </c>
    </row>
    <row r="25" spans="1:9" x14ac:dyDescent="0.2">
      <c r="A25" s="114"/>
      <c r="B25" s="124"/>
      <c r="C25" s="125"/>
      <c r="D25" s="118"/>
      <c r="E25" s="134"/>
      <c r="F25" s="118"/>
      <c r="G25" s="132"/>
      <c r="H25" s="133"/>
      <c r="I25" s="1">
        <v>19</v>
      </c>
    </row>
    <row r="26" spans="1:9" x14ac:dyDescent="0.2">
      <c r="A26" s="114"/>
      <c r="B26" s="124"/>
      <c r="C26" s="126"/>
      <c r="D26" s="118"/>
      <c r="E26" s="118"/>
      <c r="F26" s="118"/>
      <c r="G26" s="127"/>
      <c r="H26" s="128"/>
      <c r="I26" s="1">
        <v>20</v>
      </c>
    </row>
    <row r="27" spans="1:9" x14ac:dyDescent="0.2">
      <c r="A27" s="114"/>
      <c r="B27" s="124"/>
      <c r="C27" s="126"/>
      <c r="D27" s="118"/>
      <c r="E27" s="118"/>
      <c r="F27" s="118"/>
      <c r="G27" s="127"/>
      <c r="H27" s="128"/>
      <c r="I27" s="1">
        <v>21</v>
      </c>
    </row>
    <row r="28" spans="1:9" x14ac:dyDescent="0.2">
      <c r="A28" s="114"/>
      <c r="B28" s="124"/>
      <c r="C28" s="126"/>
      <c r="D28" s="118"/>
      <c r="E28" s="118"/>
      <c r="F28" s="118"/>
      <c r="G28" s="127"/>
      <c r="H28" s="128"/>
      <c r="I28" s="1">
        <v>22</v>
      </c>
    </row>
    <row r="29" spans="1:9" x14ac:dyDescent="0.2">
      <c r="A29" s="114"/>
      <c r="B29" s="124"/>
      <c r="C29" s="126"/>
      <c r="D29" s="118"/>
      <c r="E29" s="118"/>
      <c r="F29" s="118"/>
      <c r="G29" s="127"/>
      <c r="H29" s="128"/>
      <c r="I29" s="1">
        <v>23</v>
      </c>
    </row>
    <row r="30" spans="1:9" x14ac:dyDescent="0.2">
      <c r="A30" s="114"/>
      <c r="B30" s="135"/>
      <c r="C30" s="126"/>
      <c r="D30" s="118"/>
      <c r="E30" s="118"/>
      <c r="F30" s="118"/>
      <c r="G30" s="127"/>
      <c r="H30" s="128"/>
      <c r="I30" s="1">
        <v>24</v>
      </c>
    </row>
    <row r="31" spans="1:9" x14ac:dyDescent="0.2">
      <c r="A31" s="114"/>
      <c r="B31" s="135"/>
      <c r="C31" s="126"/>
      <c r="D31" s="118"/>
      <c r="E31" s="118"/>
      <c r="F31" s="118"/>
      <c r="G31" s="127"/>
      <c r="H31" s="128"/>
      <c r="I31" s="1">
        <v>25</v>
      </c>
    </row>
    <row r="32" spans="1:9" x14ac:dyDescent="0.2">
      <c r="A32" s="114"/>
      <c r="B32" s="135"/>
      <c r="C32" s="126"/>
      <c r="D32" s="118"/>
      <c r="E32" s="118"/>
      <c r="F32" s="118"/>
      <c r="G32" s="127"/>
      <c r="H32" s="128"/>
      <c r="I32" s="1">
        <v>26</v>
      </c>
    </row>
    <row r="33" spans="1:9" x14ac:dyDescent="0.2">
      <c r="A33" s="114"/>
      <c r="B33" s="135"/>
      <c r="C33" s="126"/>
      <c r="D33" s="118"/>
      <c r="E33" s="118"/>
      <c r="F33" s="118"/>
      <c r="G33" s="127"/>
      <c r="H33" s="128"/>
      <c r="I33" s="1">
        <v>27</v>
      </c>
    </row>
    <row r="34" spans="1:9" x14ac:dyDescent="0.2">
      <c r="A34" s="114"/>
      <c r="B34" s="135"/>
      <c r="C34" s="126"/>
      <c r="D34" s="118"/>
      <c r="E34" s="118"/>
      <c r="F34" s="118"/>
      <c r="G34" s="127"/>
      <c r="H34" s="128"/>
      <c r="I34" s="1">
        <v>28</v>
      </c>
    </row>
    <row r="35" spans="1:9" x14ac:dyDescent="0.2">
      <c r="A35" s="114"/>
      <c r="B35" s="124"/>
      <c r="C35" s="126"/>
      <c r="D35" s="118"/>
      <c r="E35" s="118"/>
      <c r="F35" s="118"/>
      <c r="G35" s="127"/>
      <c r="H35" s="128"/>
      <c r="I35" s="1">
        <v>29</v>
      </c>
    </row>
    <row r="36" spans="1:9" x14ac:dyDescent="0.2">
      <c r="A36" s="114"/>
      <c r="B36" s="124"/>
      <c r="C36" s="126"/>
      <c r="D36" s="118"/>
      <c r="E36" s="118"/>
      <c r="F36" s="118"/>
      <c r="G36" s="127"/>
      <c r="H36" s="128"/>
      <c r="I36" s="1">
        <v>30</v>
      </c>
    </row>
    <row r="37" spans="1:9" x14ac:dyDescent="0.2">
      <c r="A37" s="114"/>
      <c r="B37" s="124"/>
      <c r="C37" s="136"/>
      <c r="D37" s="118"/>
      <c r="E37" s="118"/>
      <c r="F37" s="118"/>
      <c r="G37" s="127"/>
      <c r="H37" s="128"/>
      <c r="I37" s="1">
        <v>31</v>
      </c>
    </row>
    <row r="38" spans="1:9" x14ac:dyDescent="0.2">
      <c r="A38" s="114"/>
      <c r="B38" s="124"/>
      <c r="C38" s="136"/>
      <c r="D38" s="118"/>
      <c r="E38" s="118"/>
      <c r="F38" s="118"/>
      <c r="G38" s="127"/>
      <c r="H38" s="128"/>
      <c r="I38" s="1">
        <v>32</v>
      </c>
    </row>
    <row r="39" spans="1:9" x14ac:dyDescent="0.2">
      <c r="A39" s="114"/>
      <c r="B39" s="124"/>
      <c r="C39" s="136"/>
      <c r="D39" s="118"/>
      <c r="E39" s="118"/>
      <c r="F39" s="118"/>
      <c r="G39" s="127"/>
      <c r="H39" s="128"/>
      <c r="I39" s="1">
        <v>33</v>
      </c>
    </row>
    <row r="40" spans="1:9" x14ac:dyDescent="0.2">
      <c r="A40" s="114"/>
      <c r="B40" s="135"/>
      <c r="C40" s="131"/>
      <c r="D40" s="118"/>
      <c r="E40" s="118"/>
      <c r="F40" s="118"/>
      <c r="G40" s="132"/>
      <c r="H40" s="133"/>
      <c r="I40" s="1">
        <v>34</v>
      </c>
    </row>
    <row r="41" spans="1:9" x14ac:dyDescent="0.2">
      <c r="A41" s="114"/>
      <c r="B41" s="124"/>
      <c r="C41" s="126"/>
      <c r="D41" s="118"/>
      <c r="E41" s="118"/>
      <c r="F41" s="118"/>
      <c r="G41" s="132"/>
      <c r="H41" s="128"/>
      <c r="I41" s="1">
        <v>35</v>
      </c>
    </row>
    <row r="42" spans="1:9" x14ac:dyDescent="0.2">
      <c r="A42" s="114"/>
      <c r="B42" s="124"/>
      <c r="C42" s="137"/>
      <c r="D42" s="118"/>
      <c r="E42" s="118"/>
      <c r="F42" s="118"/>
      <c r="G42" s="132"/>
      <c r="H42" s="128"/>
      <c r="I42" s="1">
        <v>36</v>
      </c>
    </row>
    <row r="43" spans="1:9" ht="16.5" customHeight="1" x14ac:dyDescent="0.2">
      <c r="A43" s="114"/>
      <c r="B43" s="124"/>
      <c r="C43" s="137"/>
      <c r="D43" s="118"/>
      <c r="E43" s="118"/>
      <c r="F43" s="118"/>
      <c r="G43" s="132"/>
      <c r="H43" s="128"/>
      <c r="I43" s="1">
        <v>37</v>
      </c>
    </row>
    <row r="44" spans="1:9" x14ac:dyDescent="0.2">
      <c r="A44" s="114"/>
      <c r="B44" s="124"/>
      <c r="C44" s="137"/>
      <c r="D44" s="118"/>
      <c r="E44" s="118"/>
      <c r="F44" s="118"/>
      <c r="G44" s="132"/>
      <c r="H44" s="128"/>
      <c r="I44" s="1">
        <v>38</v>
      </c>
    </row>
    <row r="45" spans="1:9" x14ac:dyDescent="0.2">
      <c r="A45" s="114"/>
      <c r="B45" s="124"/>
      <c r="C45" s="125"/>
      <c r="D45" s="118"/>
      <c r="E45" s="118"/>
      <c r="F45" s="118"/>
      <c r="G45" s="132"/>
      <c r="H45" s="128"/>
      <c r="I45" s="1">
        <v>39</v>
      </c>
    </row>
    <row r="46" spans="1:9" x14ac:dyDescent="0.2">
      <c r="A46" s="114"/>
      <c r="B46" s="124"/>
      <c r="C46" s="138"/>
      <c r="D46" s="118"/>
      <c r="E46" s="118"/>
      <c r="F46" s="118"/>
      <c r="G46" s="132"/>
      <c r="H46" s="128"/>
      <c r="I46" s="1">
        <v>40</v>
      </c>
    </row>
    <row r="47" spans="1:9" x14ac:dyDescent="0.2">
      <c r="A47" s="114"/>
      <c r="B47" s="124"/>
      <c r="C47" s="138"/>
      <c r="D47" s="118"/>
      <c r="E47" s="118"/>
      <c r="F47" s="118"/>
      <c r="G47" s="132"/>
      <c r="H47" s="128"/>
      <c r="I47" s="1">
        <v>41</v>
      </c>
    </row>
    <row r="48" spans="1:9" x14ac:dyDescent="0.2">
      <c r="A48" s="114"/>
      <c r="B48" s="124"/>
      <c r="C48" s="139"/>
      <c r="D48" s="118"/>
      <c r="E48" s="118"/>
      <c r="F48" s="118"/>
      <c r="G48" s="132"/>
      <c r="H48" s="128"/>
      <c r="I48" s="1">
        <v>42</v>
      </c>
    </row>
    <row r="49" spans="1:9" x14ac:dyDescent="0.2">
      <c r="A49" s="114"/>
      <c r="B49" s="124"/>
      <c r="C49" s="139"/>
      <c r="D49" s="118"/>
      <c r="E49" s="118"/>
      <c r="F49" s="118"/>
      <c r="G49" s="132"/>
      <c r="H49" s="128"/>
      <c r="I49" s="1">
        <v>43</v>
      </c>
    </row>
    <row r="50" spans="1:9" x14ac:dyDescent="0.2">
      <c r="A50" s="114"/>
      <c r="B50" s="124"/>
      <c r="C50" s="139"/>
      <c r="D50" s="118"/>
      <c r="E50" s="118"/>
      <c r="F50" s="118"/>
      <c r="G50" s="132"/>
      <c r="H50" s="128"/>
      <c r="I50" s="1">
        <v>44</v>
      </c>
    </row>
    <row r="51" spans="1:9" x14ac:dyDescent="0.2">
      <c r="A51" s="114"/>
      <c r="B51" s="124"/>
      <c r="C51" s="139"/>
      <c r="D51" s="118"/>
      <c r="E51" s="118"/>
      <c r="F51" s="118"/>
      <c r="G51" s="132"/>
      <c r="H51" s="128"/>
      <c r="I51" s="1">
        <v>45</v>
      </c>
    </row>
    <row r="52" spans="1:9" x14ac:dyDescent="0.2">
      <c r="A52" s="114"/>
      <c r="B52" s="124"/>
      <c r="C52" s="139"/>
      <c r="D52" s="118"/>
      <c r="E52" s="118"/>
      <c r="F52" s="118"/>
      <c r="G52" s="132"/>
      <c r="H52" s="128"/>
      <c r="I52" s="1">
        <v>46</v>
      </c>
    </row>
    <row r="53" spans="1:9" x14ac:dyDescent="0.2">
      <c r="A53" s="114"/>
      <c r="B53" s="124"/>
      <c r="C53" s="139"/>
      <c r="D53" s="118"/>
      <c r="E53" s="118"/>
      <c r="F53" s="118"/>
      <c r="G53" s="132"/>
      <c r="H53" s="128"/>
      <c r="I53" s="1">
        <v>47</v>
      </c>
    </row>
    <row r="54" spans="1:9" x14ac:dyDescent="0.2">
      <c r="A54" s="114"/>
      <c r="B54" s="124"/>
      <c r="C54" s="139"/>
      <c r="D54" s="118"/>
      <c r="E54" s="118"/>
      <c r="F54" s="118"/>
      <c r="G54" s="132"/>
      <c r="H54" s="128"/>
      <c r="I54" s="1">
        <v>48</v>
      </c>
    </row>
    <row r="55" spans="1:9" x14ac:dyDescent="0.2">
      <c r="A55" s="114"/>
      <c r="B55" s="124"/>
      <c r="C55" s="139"/>
      <c r="D55" s="118"/>
      <c r="E55" s="118"/>
      <c r="F55" s="118"/>
      <c r="G55" s="132"/>
      <c r="H55" s="128"/>
      <c r="I55" s="1">
        <v>49</v>
      </c>
    </row>
    <row r="56" spans="1:9" x14ac:dyDescent="0.2">
      <c r="A56" s="114"/>
      <c r="B56" s="124"/>
      <c r="C56" s="139"/>
      <c r="D56" s="118"/>
      <c r="E56" s="118"/>
      <c r="F56" s="118"/>
      <c r="G56" s="132"/>
      <c r="H56" s="128"/>
      <c r="I56" s="1">
        <v>50</v>
      </c>
    </row>
    <row r="57" spans="1:9" x14ac:dyDescent="0.2">
      <c r="A57" s="114"/>
      <c r="B57" s="124"/>
      <c r="C57" s="139"/>
      <c r="D57" s="118"/>
      <c r="E57" s="118"/>
      <c r="F57" s="118"/>
      <c r="G57" s="132"/>
      <c r="H57" s="128"/>
      <c r="I57" s="1">
        <v>51</v>
      </c>
    </row>
    <row r="58" spans="1:9" x14ac:dyDescent="0.2">
      <c r="A58" s="140"/>
      <c r="B58" s="141"/>
      <c r="C58" s="142"/>
      <c r="D58" s="143"/>
      <c r="E58" s="143"/>
      <c r="F58" s="519"/>
      <c r="G58" s="519"/>
      <c r="H58" s="144"/>
      <c r="I58" s="1">
        <v>52</v>
      </c>
    </row>
    <row r="59" spans="1:9" x14ac:dyDescent="0.2">
      <c r="B59" s="39"/>
      <c r="C59" s="40"/>
      <c r="D59" s="41"/>
      <c r="E59" s="41"/>
      <c r="F59" s="41"/>
      <c r="G59" s="42"/>
      <c r="H59" s="43"/>
      <c r="I59" s="1">
        <v>53</v>
      </c>
    </row>
    <row r="60" spans="1:9" x14ac:dyDescent="0.2">
      <c r="B60" s="39"/>
      <c r="C60" s="40"/>
      <c r="D60" s="41"/>
      <c r="E60" s="41"/>
      <c r="F60" s="41"/>
      <c r="G60" s="42"/>
      <c r="H60" s="43"/>
      <c r="I60" s="1">
        <v>54</v>
      </c>
    </row>
    <row r="61" spans="1:9" x14ac:dyDescent="0.2">
      <c r="B61" s="39"/>
      <c r="C61" s="40"/>
      <c r="D61" s="41"/>
      <c r="E61" s="41"/>
      <c r="F61" s="41"/>
      <c r="G61" s="42"/>
      <c r="H61" s="43"/>
      <c r="I61" s="1">
        <v>55</v>
      </c>
    </row>
    <row r="62" spans="1:9" x14ac:dyDescent="0.2">
      <c r="B62" s="39"/>
      <c r="C62" s="40"/>
      <c r="D62" s="41"/>
      <c r="E62" s="41"/>
      <c r="F62" s="41"/>
      <c r="G62" s="42"/>
      <c r="H62" s="43"/>
      <c r="I62" s="1">
        <v>56</v>
      </c>
    </row>
    <row r="63" spans="1:9" x14ac:dyDescent="0.2">
      <c r="B63" s="39"/>
      <c r="C63" s="40"/>
      <c r="D63" s="41"/>
      <c r="E63" s="41"/>
      <c r="F63" s="41"/>
      <c r="G63" s="42"/>
      <c r="H63" s="43"/>
      <c r="I63" s="1">
        <v>57</v>
      </c>
    </row>
    <row r="64" spans="1:9" x14ac:dyDescent="0.2">
      <c r="C64" s="74"/>
      <c r="D64" s="74"/>
      <c r="E64" s="74"/>
      <c r="I64" s="1"/>
    </row>
    <row r="65" spans="3:9" x14ac:dyDescent="0.2">
      <c r="C65" s="74"/>
      <c r="D65" s="74"/>
      <c r="E65" s="74"/>
      <c r="I65" s="1"/>
    </row>
    <row r="66" spans="3:9" x14ac:dyDescent="0.2">
      <c r="I66" s="1"/>
    </row>
    <row r="67" spans="3:9" x14ac:dyDescent="0.2">
      <c r="I67" s="1"/>
    </row>
    <row r="68" spans="3:9" x14ac:dyDescent="0.2">
      <c r="I68" s="1"/>
    </row>
    <row r="69" spans="3:9" x14ac:dyDescent="0.2">
      <c r="I69" s="1"/>
    </row>
    <row r="70" spans="3:9" x14ac:dyDescent="0.2">
      <c r="I70" s="1"/>
    </row>
    <row r="71" spans="3:9" x14ac:dyDescent="0.2">
      <c r="I71" s="1"/>
    </row>
    <row r="72" spans="3:9" x14ac:dyDescent="0.2">
      <c r="I72" s="1"/>
    </row>
    <row r="73" spans="3:9" x14ac:dyDescent="0.2">
      <c r="I73" s="1"/>
    </row>
    <row r="74" spans="3:9" x14ac:dyDescent="0.2">
      <c r="I74" s="1"/>
    </row>
    <row r="75" spans="3:9" x14ac:dyDescent="0.2">
      <c r="I75" s="1"/>
    </row>
    <row r="76" spans="3:9" x14ac:dyDescent="0.2">
      <c r="I76" s="1"/>
    </row>
    <row r="77" spans="3:9" x14ac:dyDescent="0.2">
      <c r="I77" s="1"/>
    </row>
    <row r="78" spans="3:9" x14ac:dyDescent="0.2">
      <c r="I78" s="1"/>
    </row>
    <row r="79" spans="3:9" x14ac:dyDescent="0.2">
      <c r="I79" s="1"/>
    </row>
    <row r="80" spans="3:9" x14ac:dyDescent="0.2">
      <c r="I80" s="1"/>
    </row>
    <row r="81" spans="9:9" x14ac:dyDescent="0.2">
      <c r="I81" s="1"/>
    </row>
    <row r="82" spans="9:9" x14ac:dyDescent="0.2">
      <c r="I82" s="1"/>
    </row>
    <row r="83" spans="9:9" x14ac:dyDescent="0.2">
      <c r="I83" s="1"/>
    </row>
    <row r="84" spans="9:9" x14ac:dyDescent="0.2">
      <c r="I84" s="1"/>
    </row>
    <row r="85" spans="9:9" x14ac:dyDescent="0.2">
      <c r="I85" s="1"/>
    </row>
    <row r="86" spans="9:9" x14ac:dyDescent="0.2">
      <c r="I86" s="1"/>
    </row>
    <row r="87" spans="9:9" x14ac:dyDescent="0.2">
      <c r="I87" s="1"/>
    </row>
    <row r="88" spans="9:9" x14ac:dyDescent="0.2">
      <c r="I88" s="1"/>
    </row>
    <row r="89" spans="9:9" x14ac:dyDescent="0.2">
      <c r="I89" s="1"/>
    </row>
    <row r="90" spans="9:9" x14ac:dyDescent="0.2">
      <c r="I90" s="1"/>
    </row>
    <row r="91" spans="9:9" x14ac:dyDescent="0.2">
      <c r="I91" s="1"/>
    </row>
    <row r="92" spans="9:9" x14ac:dyDescent="0.2">
      <c r="I92" s="1"/>
    </row>
    <row r="93" spans="9:9" x14ac:dyDescent="0.2">
      <c r="I93" s="1"/>
    </row>
    <row r="94" spans="9:9" x14ac:dyDescent="0.2">
      <c r="I94" s="1"/>
    </row>
    <row r="95" spans="9:9" x14ac:dyDescent="0.2">
      <c r="I95" s="1"/>
    </row>
    <row r="96" spans="9:9" x14ac:dyDescent="0.2">
      <c r="I96" s="1"/>
    </row>
    <row r="97" spans="9:9" x14ac:dyDescent="0.2">
      <c r="I97" s="1"/>
    </row>
    <row r="98" spans="9:9" x14ac:dyDescent="0.2">
      <c r="I98" s="1"/>
    </row>
    <row r="99" spans="9:9" x14ac:dyDescent="0.2">
      <c r="I99" s="1"/>
    </row>
    <row r="100" spans="9:9" x14ac:dyDescent="0.2">
      <c r="I100" s="1"/>
    </row>
    <row r="101" spans="9:9" x14ac:dyDescent="0.2">
      <c r="I101" s="1"/>
    </row>
    <row r="102" spans="9:9" x14ac:dyDescent="0.2">
      <c r="I102" s="1"/>
    </row>
    <row r="103" spans="9:9" x14ac:dyDescent="0.2">
      <c r="I103" s="1"/>
    </row>
    <row r="104" spans="9:9" x14ac:dyDescent="0.2">
      <c r="I104" s="1"/>
    </row>
    <row r="105" spans="9:9" x14ac:dyDescent="0.2">
      <c r="I105" s="1"/>
    </row>
    <row r="106" spans="9:9" x14ac:dyDescent="0.2">
      <c r="I106" s="1"/>
    </row>
    <row r="107" spans="9:9" x14ac:dyDescent="0.2">
      <c r="I107" s="1"/>
    </row>
    <row r="108" spans="9:9" x14ac:dyDescent="0.2">
      <c r="I108" s="1"/>
    </row>
    <row r="109" spans="9:9" x14ac:dyDescent="0.2">
      <c r="I109" s="1"/>
    </row>
    <row r="110" spans="9:9" x14ac:dyDescent="0.2">
      <c r="I110" s="1"/>
    </row>
    <row r="111" spans="9:9" x14ac:dyDescent="0.2">
      <c r="I111" s="1"/>
    </row>
    <row r="112" spans="9:9" x14ac:dyDescent="0.2">
      <c r="I112" s="1"/>
    </row>
    <row r="113" spans="9:9" x14ac:dyDescent="0.2">
      <c r="I113" s="1"/>
    </row>
    <row r="114" spans="9:9" x14ac:dyDescent="0.2">
      <c r="I114" s="1"/>
    </row>
    <row r="115" spans="9:9" x14ac:dyDescent="0.2">
      <c r="I115" s="1"/>
    </row>
    <row r="116" spans="9:9" x14ac:dyDescent="0.2">
      <c r="I116" s="1"/>
    </row>
    <row r="117" spans="9:9" x14ac:dyDescent="0.2">
      <c r="I117" s="1"/>
    </row>
    <row r="118" spans="9:9" x14ac:dyDescent="0.2">
      <c r="I118" s="1"/>
    </row>
    <row r="119" spans="9:9" x14ac:dyDescent="0.2">
      <c r="I119" s="1"/>
    </row>
    <row r="120" spans="9:9" x14ac:dyDescent="0.2">
      <c r="I120" s="1"/>
    </row>
    <row r="121" spans="9:9" x14ac:dyDescent="0.2">
      <c r="I121" s="1"/>
    </row>
    <row r="122" spans="9:9" x14ac:dyDescent="0.2">
      <c r="I122" s="1"/>
    </row>
    <row r="123" spans="9:9" x14ac:dyDescent="0.2">
      <c r="I123" s="1"/>
    </row>
    <row r="124" spans="9:9" x14ac:dyDescent="0.2">
      <c r="I124" s="1"/>
    </row>
    <row r="125" spans="9:9" x14ac:dyDescent="0.2">
      <c r="I125" s="1"/>
    </row>
    <row r="126" spans="9:9" x14ac:dyDescent="0.2">
      <c r="I126" s="1"/>
    </row>
    <row r="127" spans="9:9" x14ac:dyDescent="0.2">
      <c r="I127" s="1"/>
    </row>
    <row r="128" spans="9:9" x14ac:dyDescent="0.2">
      <c r="I128" s="1"/>
    </row>
    <row r="129" spans="9:9" x14ac:dyDescent="0.2">
      <c r="I129" s="1"/>
    </row>
    <row r="130" spans="9:9" x14ac:dyDescent="0.2">
      <c r="I130" s="1"/>
    </row>
    <row r="131" spans="9:9" x14ac:dyDescent="0.2">
      <c r="I131" s="1"/>
    </row>
    <row r="132" spans="9:9" x14ac:dyDescent="0.2">
      <c r="I132" s="1"/>
    </row>
    <row r="133" spans="9:9" x14ac:dyDescent="0.2">
      <c r="I133" s="1"/>
    </row>
    <row r="134" spans="9:9" x14ac:dyDescent="0.2">
      <c r="I134" s="1"/>
    </row>
    <row r="135" spans="9:9" x14ac:dyDescent="0.2">
      <c r="I135" s="1"/>
    </row>
    <row r="136" spans="9:9" x14ac:dyDescent="0.2">
      <c r="I136" s="1"/>
    </row>
    <row r="137" spans="9:9" x14ac:dyDescent="0.2">
      <c r="I137" s="1"/>
    </row>
    <row r="138" spans="9:9" x14ac:dyDescent="0.2">
      <c r="I138" s="1"/>
    </row>
    <row r="139" spans="9:9" x14ac:dyDescent="0.2">
      <c r="I139" s="1"/>
    </row>
    <row r="140" spans="9:9" x14ac:dyDescent="0.2">
      <c r="I140" s="1"/>
    </row>
    <row r="141" spans="9:9" x14ac:dyDescent="0.2">
      <c r="I141" s="1"/>
    </row>
    <row r="142" spans="9:9" x14ac:dyDescent="0.2">
      <c r="I142" s="1"/>
    </row>
    <row r="143" spans="9:9" x14ac:dyDescent="0.2">
      <c r="I143" s="1"/>
    </row>
    <row r="144" spans="9:9" x14ac:dyDescent="0.2">
      <c r="I144" s="1"/>
    </row>
    <row r="145" spans="9:9" x14ac:dyDescent="0.2">
      <c r="I145" s="1"/>
    </row>
    <row r="146" spans="9:9" x14ac:dyDescent="0.2">
      <c r="I146" s="1"/>
    </row>
    <row r="147" spans="9:9" x14ac:dyDescent="0.2">
      <c r="I147" s="1"/>
    </row>
    <row r="148" spans="9:9" x14ac:dyDescent="0.2">
      <c r="I148" s="1"/>
    </row>
    <row r="149" spans="9:9" x14ac:dyDescent="0.2">
      <c r="I149" s="1"/>
    </row>
    <row r="150" spans="9:9" x14ac:dyDescent="0.2">
      <c r="I150" s="1"/>
    </row>
    <row r="151" spans="9:9" x14ac:dyDescent="0.2">
      <c r="I151" s="1"/>
    </row>
    <row r="152" spans="9:9" x14ac:dyDescent="0.2">
      <c r="I152" s="1"/>
    </row>
    <row r="153" spans="9:9" x14ac:dyDescent="0.2">
      <c r="I153" s="1"/>
    </row>
    <row r="154" spans="9:9" x14ac:dyDescent="0.2">
      <c r="I154" s="1"/>
    </row>
    <row r="155" spans="9:9" x14ac:dyDescent="0.2">
      <c r="I155" s="1"/>
    </row>
    <row r="156" spans="9:9" x14ac:dyDescent="0.2">
      <c r="I156" s="1"/>
    </row>
    <row r="157" spans="9:9" x14ac:dyDescent="0.2">
      <c r="I157" s="1"/>
    </row>
    <row r="158" spans="9:9" x14ac:dyDescent="0.2">
      <c r="I158" s="1"/>
    </row>
    <row r="159" spans="9:9" x14ac:dyDescent="0.2">
      <c r="I159" s="1"/>
    </row>
    <row r="160" spans="9:9" x14ac:dyDescent="0.2">
      <c r="I160" s="1"/>
    </row>
    <row r="161" spans="9:9" x14ac:dyDescent="0.2">
      <c r="I161" s="1"/>
    </row>
    <row r="162" spans="9:9" x14ac:dyDescent="0.2">
      <c r="I162" s="1"/>
    </row>
    <row r="163" spans="9:9" x14ac:dyDescent="0.2">
      <c r="I163" s="1"/>
    </row>
    <row r="164" spans="9:9" x14ac:dyDescent="0.2">
      <c r="I164" s="1"/>
    </row>
    <row r="165" spans="9:9" x14ac:dyDescent="0.2">
      <c r="I165" s="1"/>
    </row>
    <row r="166" spans="9:9" x14ac:dyDescent="0.2">
      <c r="I166" s="1"/>
    </row>
    <row r="167" spans="9:9" x14ac:dyDescent="0.2">
      <c r="I167" s="1"/>
    </row>
    <row r="168" spans="9:9" x14ac:dyDescent="0.2">
      <c r="I168" s="1"/>
    </row>
    <row r="169" spans="9:9" x14ac:dyDescent="0.2">
      <c r="I169" s="1"/>
    </row>
    <row r="170" spans="9:9" x14ac:dyDescent="0.2">
      <c r="I170" s="1"/>
    </row>
    <row r="171" spans="9:9" x14ac:dyDescent="0.2">
      <c r="I171" s="1"/>
    </row>
    <row r="172" spans="9:9" x14ac:dyDescent="0.2">
      <c r="I172" s="1"/>
    </row>
    <row r="173" spans="9:9" x14ac:dyDescent="0.2">
      <c r="I173" s="1"/>
    </row>
    <row r="174" spans="9:9" x14ac:dyDescent="0.2">
      <c r="I174" s="1"/>
    </row>
    <row r="175" spans="9:9" x14ac:dyDescent="0.2">
      <c r="I175" s="1"/>
    </row>
    <row r="176" spans="9:9" x14ac:dyDescent="0.2">
      <c r="I176" s="1"/>
    </row>
    <row r="177" spans="9:9" x14ac:dyDescent="0.2">
      <c r="I177" s="1"/>
    </row>
    <row r="178" spans="9:9" x14ac:dyDescent="0.2">
      <c r="I178" s="1"/>
    </row>
    <row r="179" spans="9:9" x14ac:dyDescent="0.2">
      <c r="I179" s="1"/>
    </row>
    <row r="180" spans="9:9" x14ac:dyDescent="0.2">
      <c r="I180" s="1"/>
    </row>
    <row r="181" spans="9:9" x14ac:dyDescent="0.2">
      <c r="I181" s="1"/>
    </row>
    <row r="182" spans="9:9" x14ac:dyDescent="0.2">
      <c r="I182" s="1"/>
    </row>
    <row r="183" spans="9:9" x14ac:dyDescent="0.2">
      <c r="I183" s="1"/>
    </row>
    <row r="184" spans="9:9" x14ac:dyDescent="0.2">
      <c r="I184" s="1"/>
    </row>
    <row r="185" spans="9:9" x14ac:dyDescent="0.2">
      <c r="I185" s="1"/>
    </row>
    <row r="186" spans="9:9" x14ac:dyDescent="0.2">
      <c r="I186" s="1"/>
    </row>
    <row r="187" spans="9:9" x14ac:dyDescent="0.2">
      <c r="I187" s="1"/>
    </row>
    <row r="188" spans="9:9" x14ac:dyDescent="0.2">
      <c r="I188" s="1"/>
    </row>
    <row r="189" spans="9:9" x14ac:dyDescent="0.2">
      <c r="I189" s="1"/>
    </row>
  </sheetData>
  <mergeCells count="10">
    <mergeCell ref="A7:H7"/>
    <mergeCell ref="A8:H8"/>
    <mergeCell ref="F58:G58"/>
    <mergeCell ref="A1:H4"/>
    <mergeCell ref="A5:A6"/>
    <mergeCell ref="C5:C6"/>
    <mergeCell ref="D5:D6"/>
    <mergeCell ref="E5:E6"/>
    <mergeCell ref="G5:G6"/>
    <mergeCell ref="H5:H6"/>
  </mergeCells>
  <conditionalFormatting sqref="H28">
    <cfRule type="cellIs" dxfId="29" priority="28" operator="between">
      <formula>#REF!+#REF!</formula>
      <formula>#REF!-#REF!</formula>
    </cfRule>
    <cfRule type="cellIs" dxfId="28" priority="29" operator="lessThan">
      <formula>#REF!-#REF!</formula>
    </cfRule>
    <cfRule type="cellIs" dxfId="27" priority="30" operator="greaterThan">
      <formula>#REF!+#REF!</formula>
    </cfRule>
  </conditionalFormatting>
  <conditionalFormatting sqref="H35:H36">
    <cfRule type="cellIs" dxfId="26" priority="25" operator="between">
      <formula>#REF!+#REF!</formula>
      <formula>#REF!-#REF!</formula>
    </cfRule>
    <cfRule type="cellIs" dxfId="25" priority="26" operator="lessThan">
      <formula>#REF!-#REF!</formula>
    </cfRule>
    <cfRule type="cellIs" dxfId="24" priority="27" operator="greaterThan">
      <formula>#REF!+#REF!</formula>
    </cfRule>
  </conditionalFormatting>
  <conditionalFormatting sqref="H37:H39">
    <cfRule type="cellIs" dxfId="23" priority="22" operator="between">
      <formula>#REF!+#REF!</formula>
      <formula>#REF!-#REF!</formula>
    </cfRule>
    <cfRule type="cellIs" dxfId="22" priority="23" operator="lessThan">
      <formula>#REF!-#REF!</formula>
    </cfRule>
    <cfRule type="cellIs" dxfId="21" priority="24" operator="greaterThan">
      <formula>#REF!+#REF!</formula>
    </cfRule>
  </conditionalFormatting>
  <conditionalFormatting sqref="H18:H23">
    <cfRule type="cellIs" dxfId="20" priority="19" operator="between">
      <formula>#REF!+#REF!</formula>
      <formula>#REF!-#REF!</formula>
    </cfRule>
    <cfRule type="cellIs" dxfId="19" priority="20" operator="lessThan">
      <formula>#REF!-#REF!</formula>
    </cfRule>
    <cfRule type="cellIs" dxfId="18" priority="21" operator="greaterThan">
      <formula>#REF!+#REF!</formula>
    </cfRule>
  </conditionalFormatting>
  <conditionalFormatting sqref="H12:H15">
    <cfRule type="cellIs" dxfId="17" priority="16" operator="between">
      <formula>#REF!+#REF!</formula>
      <formula>#REF!-#REF!</formula>
    </cfRule>
    <cfRule type="cellIs" dxfId="16" priority="17" operator="lessThan">
      <formula>#REF!-#REF!</formula>
    </cfRule>
    <cfRule type="cellIs" dxfId="15" priority="18" operator="greaterThan">
      <formula>#REF!+#REF!</formula>
    </cfRule>
  </conditionalFormatting>
  <conditionalFormatting sqref="H42:H44">
    <cfRule type="cellIs" dxfId="14" priority="13" operator="between">
      <formula>#REF!+#REF!</formula>
      <formula>#REF!-#REF!</formula>
    </cfRule>
    <cfRule type="cellIs" dxfId="13" priority="14" operator="lessThan">
      <formula>#REF!-#REF!</formula>
    </cfRule>
    <cfRule type="cellIs" dxfId="12" priority="15" operator="greaterThan">
      <formula>#REF!+#REF!</formula>
    </cfRule>
  </conditionalFormatting>
  <conditionalFormatting sqref="H48:H57 H59:H63">
    <cfRule type="cellIs" dxfId="11" priority="10" operator="between">
      <formula>#REF!+#REF!</formula>
      <formula>#REF!-#REF!</formula>
    </cfRule>
    <cfRule type="cellIs" dxfId="10" priority="11" operator="lessThan">
      <formula>#REF!-#REF!</formula>
    </cfRule>
    <cfRule type="cellIs" dxfId="9" priority="12" operator="greaterThan">
      <formula>#REF!+#REF!</formula>
    </cfRule>
  </conditionalFormatting>
  <conditionalFormatting sqref="H29 H31:H34">
    <cfRule type="cellIs" dxfId="8" priority="7" operator="between">
      <formula>#REF!+#REF!</formula>
      <formula>#REF!-#REF!</formula>
    </cfRule>
    <cfRule type="cellIs" dxfId="7" priority="8" operator="lessThan">
      <formula>#REF!-#REF!</formula>
    </cfRule>
    <cfRule type="cellIs" dxfId="6" priority="9" operator="greaterThan">
      <formula>#REF!+#REF!</formula>
    </cfRule>
  </conditionalFormatting>
  <conditionalFormatting sqref="H30">
    <cfRule type="cellIs" dxfId="5" priority="4" operator="between">
      <formula>#REF!+#REF!</formula>
      <formula>#REF!-#REF!</formula>
    </cfRule>
    <cfRule type="cellIs" dxfId="4" priority="5" operator="lessThan">
      <formula>#REF!-#REF!</formula>
    </cfRule>
    <cfRule type="cellIs" dxfId="3" priority="6" operator="greaterThan">
      <formula>#REF!+#REF!</formula>
    </cfRule>
  </conditionalFormatting>
  <conditionalFormatting sqref="H26:H27">
    <cfRule type="cellIs" dxfId="2" priority="1" operator="between">
      <formula>#REF!+#REF!</formula>
      <formula>#REF!-#REF!</formula>
    </cfRule>
    <cfRule type="cellIs" dxfId="1" priority="2" operator="lessThan">
      <formula>#REF!-#REF!</formula>
    </cfRule>
    <cfRule type="cellIs" dxfId="0" priority="3" operator="greaterThan">
      <formula>#REF!+#REF!</formula>
    </cfRule>
  </conditionalFormatting>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6"/>
  <sheetViews>
    <sheetView view="pageBreakPreview" zoomScaleNormal="100" zoomScaleSheetLayoutView="100" workbookViewId="0">
      <selection sqref="A1:K4"/>
    </sheetView>
  </sheetViews>
  <sheetFormatPr defaultColWidth="9.140625" defaultRowHeight="12.75" customHeight="1" x14ac:dyDescent="0.2"/>
  <cols>
    <col min="1" max="1" width="6.7109375" style="211" customWidth="1"/>
    <col min="2" max="2" width="9.7109375" style="1" customWidth="1"/>
    <col min="3" max="6" width="3.7109375" style="168" customWidth="1"/>
    <col min="7" max="7" width="52.7109375" style="168" customWidth="1"/>
    <col min="8" max="9" width="6.7109375" style="308" customWidth="1"/>
    <col min="10" max="10" width="9.7109375" style="215" customWidth="1"/>
    <col min="11" max="11" width="12.7109375" style="238" customWidth="1"/>
    <col min="12" max="16384" width="9.140625" style="168"/>
  </cols>
  <sheetData>
    <row r="1" spans="1:11" ht="12.75" customHeight="1" x14ac:dyDescent="0.2">
      <c r="A1" s="474" t="s">
        <v>331</v>
      </c>
      <c r="B1" s="475"/>
      <c r="C1" s="475"/>
      <c r="D1" s="475"/>
      <c r="E1" s="475"/>
      <c r="F1" s="475"/>
      <c r="G1" s="475"/>
      <c r="H1" s="475"/>
      <c r="I1" s="475"/>
      <c r="J1" s="475"/>
      <c r="K1" s="476"/>
    </row>
    <row r="2" spans="1:11" ht="12.75" customHeight="1" x14ac:dyDescent="0.2">
      <c r="A2" s="477"/>
      <c r="B2" s="478"/>
      <c r="C2" s="478"/>
      <c r="D2" s="478"/>
      <c r="E2" s="478"/>
      <c r="F2" s="478"/>
      <c r="G2" s="478"/>
      <c r="H2" s="478"/>
      <c r="I2" s="478"/>
      <c r="J2" s="478"/>
      <c r="K2" s="479"/>
    </row>
    <row r="3" spans="1:11" ht="12.75" customHeight="1" x14ac:dyDescent="0.2">
      <c r="A3" s="477"/>
      <c r="B3" s="478"/>
      <c r="C3" s="478"/>
      <c r="D3" s="478"/>
      <c r="E3" s="478"/>
      <c r="F3" s="478"/>
      <c r="G3" s="478"/>
      <c r="H3" s="478"/>
      <c r="I3" s="478"/>
      <c r="J3" s="478"/>
      <c r="K3" s="479"/>
    </row>
    <row r="4" spans="1:11" ht="12.75" customHeight="1" x14ac:dyDescent="0.2">
      <c r="A4" s="480"/>
      <c r="B4" s="481"/>
      <c r="C4" s="481"/>
      <c r="D4" s="481"/>
      <c r="E4" s="481"/>
      <c r="F4" s="481"/>
      <c r="G4" s="481"/>
      <c r="H4" s="481"/>
      <c r="I4" s="481"/>
      <c r="J4" s="481"/>
      <c r="K4" s="482"/>
    </row>
    <row r="5" spans="1:11" s="171" customFormat="1" ht="12.75" customHeight="1" x14ac:dyDescent="0.2">
      <c r="A5" s="528" t="s">
        <v>39</v>
      </c>
      <c r="B5" s="169" t="s">
        <v>40</v>
      </c>
      <c r="C5" s="540" t="s">
        <v>6</v>
      </c>
      <c r="D5" s="541"/>
      <c r="E5" s="541"/>
      <c r="F5" s="541"/>
      <c r="G5" s="542"/>
      <c r="H5" s="528" t="s">
        <v>41</v>
      </c>
      <c r="I5" s="528" t="s">
        <v>42</v>
      </c>
      <c r="J5" s="216" t="s">
        <v>215</v>
      </c>
      <c r="K5" s="234" t="s">
        <v>216</v>
      </c>
    </row>
    <row r="6" spans="1:11" s="171" customFormat="1" ht="12.75" customHeight="1" x14ac:dyDescent="0.2">
      <c r="A6" s="529"/>
      <c r="B6" s="172" t="s">
        <v>47</v>
      </c>
      <c r="C6" s="543"/>
      <c r="D6" s="544"/>
      <c r="E6" s="544"/>
      <c r="F6" s="544"/>
      <c r="G6" s="545"/>
      <c r="H6" s="529"/>
      <c r="I6" s="529"/>
      <c r="J6" s="217" t="s">
        <v>217</v>
      </c>
      <c r="K6" s="235" t="s">
        <v>217</v>
      </c>
    </row>
    <row r="7" spans="1:11" ht="12.75" customHeight="1" x14ac:dyDescent="0.2">
      <c r="A7" s="218"/>
      <c r="B7" s="219"/>
      <c r="C7" s="176"/>
      <c r="D7" s="177"/>
      <c r="E7" s="177"/>
      <c r="F7" s="177"/>
      <c r="G7" s="178"/>
      <c r="H7" s="302"/>
      <c r="I7" s="302"/>
      <c r="J7" s="191"/>
      <c r="K7" s="236"/>
    </row>
    <row r="8" spans="1:11" ht="12.75" customHeight="1" x14ac:dyDescent="0.2">
      <c r="A8" s="61"/>
      <c r="B8" s="219"/>
      <c r="C8" s="180" t="s">
        <v>218</v>
      </c>
      <c r="D8" s="181"/>
      <c r="E8" s="182">
        <v>5.0999999999999996</v>
      </c>
      <c r="G8" s="178"/>
      <c r="H8" s="302"/>
      <c r="I8" s="302"/>
      <c r="J8" s="191"/>
      <c r="K8" s="236"/>
    </row>
    <row r="9" spans="1:11" ht="12.75" customHeight="1" x14ac:dyDescent="0.2">
      <c r="A9" s="17"/>
      <c r="B9" s="219"/>
      <c r="C9" s="183" t="s">
        <v>12</v>
      </c>
      <c r="D9" s="181"/>
      <c r="E9" s="181"/>
      <c r="G9" s="178"/>
      <c r="H9" s="302"/>
      <c r="I9" s="302"/>
      <c r="J9" s="191"/>
      <c r="K9" s="236"/>
    </row>
    <row r="10" spans="1:11" ht="12.75" customHeight="1" x14ac:dyDescent="0.2">
      <c r="A10" s="17"/>
      <c r="B10" s="219"/>
      <c r="C10" s="220"/>
      <c r="D10" s="189"/>
      <c r="E10" s="189"/>
      <c r="G10" s="178"/>
      <c r="H10" s="302"/>
      <c r="I10" s="302"/>
      <c r="J10" s="191"/>
      <c r="K10" s="236"/>
    </row>
    <row r="11" spans="1:11" ht="12.75" customHeight="1" x14ac:dyDescent="0.2">
      <c r="A11" s="187" t="str">
        <f>IF(ISBLANK(H11),"",($E$8&amp;"."&amp;+(COUNTA(H$7:H11))))</f>
        <v/>
      </c>
      <c r="B11" s="219"/>
      <c r="C11" s="183" t="s">
        <v>249</v>
      </c>
      <c r="D11" s="181"/>
      <c r="E11" s="181"/>
      <c r="G11" s="178"/>
      <c r="H11" s="302"/>
      <c r="I11" s="302"/>
      <c r="J11" s="191"/>
      <c r="K11" s="236"/>
    </row>
    <row r="12" spans="1:11" ht="12.75" customHeight="1" x14ac:dyDescent="0.2">
      <c r="A12" s="187" t="str">
        <f>IF(ISBLANK(H12),"",($E$8&amp;"."&amp;+(COUNTA(H$7:H12))))</f>
        <v/>
      </c>
      <c r="B12" s="219"/>
      <c r="C12" s="185"/>
      <c r="D12" s="186"/>
      <c r="E12" s="186"/>
      <c r="G12" s="178"/>
      <c r="H12" s="302"/>
      <c r="I12" s="302"/>
      <c r="J12" s="191"/>
      <c r="K12" s="236"/>
    </row>
    <row r="13" spans="1:11" ht="48" customHeight="1" x14ac:dyDescent="0.2">
      <c r="A13" s="187" t="str">
        <f>IF(ISBLANK(H13),"",($E$8&amp;"."&amp;+(COUNTA(H$7:H13))))</f>
        <v>5.1.1</v>
      </c>
      <c r="B13" s="219"/>
      <c r="C13" s="188" t="s">
        <v>250</v>
      </c>
      <c r="D13" s="555" t="s">
        <v>251</v>
      </c>
      <c r="E13" s="555"/>
      <c r="F13" s="555"/>
      <c r="G13" s="556"/>
      <c r="H13" s="302" t="s">
        <v>211</v>
      </c>
      <c r="I13" s="302">
        <v>0</v>
      </c>
      <c r="J13" s="191"/>
      <c r="K13" s="236"/>
    </row>
    <row r="14" spans="1:11" ht="12.75" customHeight="1" x14ac:dyDescent="0.2">
      <c r="A14" s="187"/>
      <c r="B14" s="219"/>
      <c r="C14" s="188"/>
      <c r="D14" s="189"/>
      <c r="E14" s="186"/>
      <c r="G14" s="178"/>
      <c r="H14" s="302"/>
      <c r="I14" s="302"/>
      <c r="J14" s="191"/>
      <c r="K14" s="236"/>
    </row>
    <row r="15" spans="1:11" ht="12.75" customHeight="1" x14ac:dyDescent="0.2">
      <c r="A15" s="187"/>
      <c r="B15" s="219"/>
      <c r="C15" s="183" t="s">
        <v>332</v>
      </c>
      <c r="D15" s="189"/>
      <c r="E15" s="186"/>
      <c r="G15" s="178"/>
      <c r="H15" s="302"/>
      <c r="I15" s="302"/>
      <c r="J15" s="191"/>
      <c r="K15" s="236"/>
    </row>
    <row r="16" spans="1:11" ht="12.75" customHeight="1" x14ac:dyDescent="0.2">
      <c r="A16" s="187" t="str">
        <f>IF(ISBLANK(H16),"",($E$8&amp;"."&amp;+(COUNTA(H$7:H16))))</f>
        <v/>
      </c>
      <c r="B16" s="219"/>
      <c r="C16" s="363" t="s">
        <v>253</v>
      </c>
      <c r="D16" s="39"/>
      <c r="E16" s="186"/>
      <c r="G16" s="178"/>
      <c r="H16" s="302"/>
      <c r="I16" s="302"/>
      <c r="J16" s="191"/>
      <c r="K16" s="236"/>
    </row>
    <row r="17" spans="1:11" ht="12.75" customHeight="1" x14ac:dyDescent="0.2">
      <c r="A17" s="187"/>
      <c r="B17" s="219"/>
      <c r="C17" s="188"/>
      <c r="D17" s="190"/>
      <c r="E17" s="186"/>
      <c r="G17" s="178"/>
      <c r="H17" s="303"/>
      <c r="I17" s="302"/>
      <c r="J17" s="191"/>
      <c r="K17" s="236"/>
    </row>
    <row r="18" spans="1:11" ht="108.75" customHeight="1" x14ac:dyDescent="0.2">
      <c r="A18" s="187"/>
      <c r="B18" s="219"/>
      <c r="C18" s="557" t="s">
        <v>254</v>
      </c>
      <c r="D18" s="558"/>
      <c r="E18" s="558"/>
      <c r="F18" s="558"/>
      <c r="G18" s="559"/>
      <c r="H18" s="300"/>
      <c r="I18" s="301"/>
      <c r="J18" s="191"/>
      <c r="K18" s="236"/>
    </row>
    <row r="19" spans="1:11" ht="12.75" customHeight="1" x14ac:dyDescent="0.2">
      <c r="A19" s="187"/>
      <c r="B19" s="219"/>
      <c r="C19" s="188"/>
      <c r="D19" s="190"/>
      <c r="E19" s="186"/>
      <c r="G19" s="178"/>
      <c r="H19" s="303"/>
      <c r="I19" s="302"/>
      <c r="J19" s="191"/>
      <c r="K19" s="236"/>
    </row>
    <row r="20" spans="1:11" ht="12.75" customHeight="1" x14ac:dyDescent="0.2">
      <c r="A20" s="187" t="str">
        <f>IF(ISBLANK(H20),"",($E$8&amp;"."&amp;+(COUNTA(H$7:H20))))</f>
        <v>5.1.2</v>
      </c>
      <c r="B20" s="219"/>
      <c r="C20" s="188"/>
      <c r="D20" s="190" t="s">
        <v>222</v>
      </c>
      <c r="E20" s="186" t="s">
        <v>223</v>
      </c>
      <c r="G20" s="178"/>
      <c r="H20" s="300" t="s">
        <v>255</v>
      </c>
      <c r="I20" s="302">
        <v>0</v>
      </c>
      <c r="J20" s="191"/>
      <c r="K20" s="236"/>
    </row>
    <row r="21" spans="1:11" ht="12.75" customHeight="1" x14ac:dyDescent="0.2">
      <c r="A21" s="187" t="str">
        <f>IF(ISBLANK(H21),"",($E$8&amp;"."&amp;+(COUNTA(H$7:H21))))</f>
        <v/>
      </c>
      <c r="B21" s="219"/>
      <c r="C21" s="188"/>
      <c r="D21" s="39"/>
      <c r="E21" s="186"/>
      <c r="G21" s="178"/>
      <c r="H21" s="303"/>
      <c r="I21" s="302"/>
      <c r="J21" s="191"/>
      <c r="K21" s="236"/>
    </row>
    <row r="22" spans="1:11" ht="12.75" customHeight="1" x14ac:dyDescent="0.2">
      <c r="A22" s="187" t="str">
        <f>IF(ISBLANK(H22),"",($E$8&amp;"."&amp;+(COUNTA(H$7:H22))))</f>
        <v>5.1.3</v>
      </c>
      <c r="B22" s="219"/>
      <c r="C22" s="188"/>
      <c r="D22" s="190" t="s">
        <v>225</v>
      </c>
      <c r="E22" s="186" t="s">
        <v>226</v>
      </c>
      <c r="G22" s="178"/>
      <c r="H22" s="300" t="s">
        <v>255</v>
      </c>
      <c r="I22" s="302">
        <f>I20</f>
        <v>0</v>
      </c>
      <c r="J22" s="191"/>
      <c r="K22" s="236"/>
    </row>
    <row r="23" spans="1:11" ht="12.75" customHeight="1" x14ac:dyDescent="0.2">
      <c r="A23" s="187"/>
      <c r="C23" s="188"/>
      <c r="D23" s="190"/>
      <c r="E23" s="186"/>
      <c r="G23" s="178"/>
      <c r="H23" s="300"/>
      <c r="I23" s="302"/>
      <c r="J23" s="191"/>
      <c r="K23" s="236"/>
    </row>
    <row r="24" spans="1:11" ht="12.75" customHeight="1" x14ac:dyDescent="0.2">
      <c r="A24" s="187"/>
      <c r="C24" s="311" t="s">
        <v>256</v>
      </c>
      <c r="D24" s="39"/>
      <c r="E24" s="186"/>
      <c r="G24" s="178"/>
      <c r="H24" s="303"/>
      <c r="I24" s="302"/>
      <c r="J24" s="191"/>
      <c r="K24" s="236"/>
    </row>
    <row r="25" spans="1:11" ht="12.75" customHeight="1" x14ac:dyDescent="0.2">
      <c r="A25" s="187"/>
      <c r="C25" s="297"/>
      <c r="D25" s="39"/>
      <c r="E25" s="186"/>
      <c r="G25" s="178"/>
      <c r="H25" s="303"/>
      <c r="I25" s="302"/>
      <c r="J25" s="191"/>
      <c r="K25" s="236"/>
    </row>
    <row r="26" spans="1:11" ht="12.75" customHeight="1" x14ac:dyDescent="0.2">
      <c r="A26" s="187" t="str">
        <f>IF(ISBLANK(H26),"",($E$8&amp;"."&amp;+(COUNTA(H$7:H26))))</f>
        <v>5.1.4</v>
      </c>
      <c r="C26" s="188"/>
      <c r="D26" s="190" t="s">
        <v>222</v>
      </c>
      <c r="E26" s="186" t="s">
        <v>223</v>
      </c>
      <c r="G26" s="178"/>
      <c r="H26" s="300" t="s">
        <v>228</v>
      </c>
      <c r="I26" s="302" t="s">
        <v>257</v>
      </c>
      <c r="J26" s="191"/>
      <c r="K26" s="236"/>
    </row>
    <row r="27" spans="1:11" ht="12.75" customHeight="1" x14ac:dyDescent="0.2">
      <c r="A27" s="187" t="str">
        <f>IF(ISBLANK(H27),"",($E$8&amp;"."&amp;+(COUNTA(H$7:H27))))</f>
        <v/>
      </c>
      <c r="B27" s="219"/>
      <c r="C27" s="188"/>
      <c r="D27" s="39"/>
      <c r="E27" s="186"/>
      <c r="G27" s="178"/>
      <c r="H27" s="303"/>
      <c r="I27" s="302"/>
      <c r="J27" s="191"/>
      <c r="K27" s="236"/>
    </row>
    <row r="28" spans="1:11" ht="12.75" customHeight="1" x14ac:dyDescent="0.2">
      <c r="A28" s="187" t="str">
        <f>IF(ISBLANK(H28),"",($E$8&amp;"."&amp;+(COUNTA(H$7:H28))))</f>
        <v>5.1.5</v>
      </c>
      <c r="B28" s="219"/>
      <c r="C28" s="188"/>
      <c r="D28" s="190" t="s">
        <v>225</v>
      </c>
      <c r="E28" s="186" t="s">
        <v>226</v>
      </c>
      <c r="G28" s="178"/>
      <c r="H28" s="300" t="str">
        <f>H26</f>
        <v>ea</v>
      </c>
      <c r="I28" s="302">
        <v>0</v>
      </c>
      <c r="J28" s="191"/>
      <c r="K28" s="236"/>
    </row>
    <row r="29" spans="1:11" ht="12.75" customHeight="1" x14ac:dyDescent="0.2">
      <c r="A29" s="187"/>
      <c r="B29" s="219"/>
      <c r="C29" s="188"/>
      <c r="D29" s="189"/>
      <c r="E29" s="186"/>
      <c r="F29" s="184"/>
      <c r="G29" s="184"/>
      <c r="H29" s="302"/>
      <c r="I29" s="302"/>
      <c r="J29" s="191"/>
      <c r="K29" s="236"/>
    </row>
    <row r="30" spans="1:11" ht="12.75" customHeight="1" x14ac:dyDescent="0.2">
      <c r="A30" s="187"/>
      <c r="B30" s="219"/>
      <c r="C30" s="311" t="s">
        <v>258</v>
      </c>
      <c r="D30" s="39"/>
      <c r="E30" s="186"/>
      <c r="F30" s="196"/>
      <c r="G30" s="196"/>
      <c r="H30" s="302"/>
      <c r="I30" s="302"/>
      <c r="J30" s="191"/>
      <c r="K30" s="236"/>
    </row>
    <row r="31" spans="1:11" ht="12.75" customHeight="1" x14ac:dyDescent="0.2">
      <c r="A31" s="187"/>
      <c r="B31" s="219"/>
      <c r="C31" s="297"/>
      <c r="D31" s="39"/>
      <c r="E31" s="186"/>
      <c r="F31" s="196"/>
      <c r="G31" s="196"/>
      <c r="H31" s="302"/>
      <c r="I31" s="302"/>
      <c r="J31" s="191"/>
      <c r="K31" s="236"/>
    </row>
    <row r="32" spans="1:11" ht="12.75" customHeight="1" x14ac:dyDescent="0.2">
      <c r="A32" s="187" t="str">
        <f>IF(ISBLANK(H32),"",($E$8&amp;"."&amp;+(COUNTA(H$7:H32))))</f>
        <v>5.1.6</v>
      </c>
      <c r="C32" s="188"/>
      <c r="D32" s="190" t="s">
        <v>222</v>
      </c>
      <c r="E32" s="186" t="s">
        <v>223</v>
      </c>
      <c r="G32" s="178"/>
      <c r="H32" s="300" t="s">
        <v>224</v>
      </c>
      <c r="I32" s="302">
        <v>10</v>
      </c>
      <c r="J32" s="191"/>
      <c r="K32" s="236"/>
    </row>
    <row r="33" spans="1:15" ht="12.75" customHeight="1" x14ac:dyDescent="0.2">
      <c r="A33" s="187" t="str">
        <f>IF(ISBLANK(H33),"",($E$8&amp;"."&amp;+(COUNTA(H$7:H33))))</f>
        <v/>
      </c>
      <c r="B33" s="219"/>
      <c r="C33" s="188"/>
      <c r="D33" s="39"/>
      <c r="E33" s="186"/>
      <c r="G33" s="178"/>
      <c r="H33" s="303"/>
      <c r="I33" s="302"/>
      <c r="J33" s="191"/>
      <c r="K33" s="236"/>
    </row>
    <row r="34" spans="1:15" ht="12.75" customHeight="1" x14ac:dyDescent="0.2">
      <c r="A34" s="187" t="str">
        <f>IF(ISBLANK(H34),"",($E$8&amp;"."&amp;+(COUNTA(H$7:H34))))</f>
        <v>5.1.7</v>
      </c>
      <c r="B34" s="219"/>
      <c r="C34" s="188"/>
      <c r="D34" s="190" t="s">
        <v>225</v>
      </c>
      <c r="E34" s="186" t="s">
        <v>226</v>
      </c>
      <c r="G34" s="178"/>
      <c r="H34" s="300" t="str">
        <f>H32</f>
        <v>m</v>
      </c>
      <c r="I34" s="302">
        <f>I32</f>
        <v>10</v>
      </c>
      <c r="J34" s="191"/>
      <c r="K34" s="236">
        <f>I34*J34</f>
        <v>0</v>
      </c>
      <c r="O34" s="168" t="s">
        <v>259</v>
      </c>
    </row>
    <row r="35" spans="1:15" ht="12.75" customHeight="1" x14ac:dyDescent="0.2">
      <c r="A35" s="187"/>
      <c r="B35" s="219"/>
      <c r="C35" s="197"/>
      <c r="D35" s="190"/>
      <c r="E35" s="186"/>
      <c r="F35" s="196"/>
      <c r="G35" s="196"/>
      <c r="H35" s="302"/>
      <c r="I35" s="302"/>
      <c r="J35" s="191"/>
      <c r="K35" s="236"/>
    </row>
    <row r="36" spans="1:15" ht="12.75" customHeight="1" x14ac:dyDescent="0.2">
      <c r="A36" s="187"/>
      <c r="B36" s="219"/>
      <c r="C36" s="311" t="s">
        <v>260</v>
      </c>
      <c r="D36" s="39"/>
      <c r="E36" s="186"/>
      <c r="F36" s="196"/>
      <c r="G36" s="196"/>
      <c r="H36" s="302"/>
      <c r="I36" s="302"/>
      <c r="J36" s="191"/>
      <c r="K36" s="236"/>
    </row>
    <row r="37" spans="1:15" ht="12.75" customHeight="1" x14ac:dyDescent="0.2">
      <c r="A37" s="187"/>
      <c r="B37" s="219"/>
      <c r="C37" s="297"/>
      <c r="D37" s="39"/>
      <c r="E37" s="186"/>
      <c r="F37" s="196"/>
      <c r="G37" s="196"/>
      <c r="H37" s="302"/>
      <c r="I37" s="302"/>
      <c r="J37" s="191"/>
      <c r="K37" s="236"/>
    </row>
    <row r="38" spans="1:15" ht="12.75" customHeight="1" x14ac:dyDescent="0.2">
      <c r="A38" s="187" t="str">
        <f>IF(ISBLANK(H38),"",($E$8&amp;"."&amp;+(COUNTA(H$7:H38))))</f>
        <v>5.1.8</v>
      </c>
      <c r="C38" s="188"/>
      <c r="D38" s="190" t="s">
        <v>222</v>
      </c>
      <c r="E38" s="186" t="s">
        <v>223</v>
      </c>
      <c r="G38" s="178"/>
      <c r="H38" s="300" t="s">
        <v>224</v>
      </c>
      <c r="I38" s="302">
        <v>10</v>
      </c>
      <c r="J38" s="191"/>
      <c r="K38" s="236"/>
    </row>
    <row r="39" spans="1:15" ht="12.75" customHeight="1" x14ac:dyDescent="0.2">
      <c r="A39" s="187" t="str">
        <f>IF(ISBLANK(H39),"",($E$8&amp;"."&amp;+(COUNTA(H$7:H39))))</f>
        <v/>
      </c>
      <c r="B39" s="219"/>
      <c r="C39" s="188"/>
      <c r="D39" s="39"/>
      <c r="E39" s="186"/>
      <c r="G39" s="178"/>
      <c r="H39" s="303"/>
      <c r="I39" s="302"/>
      <c r="J39" s="191"/>
      <c r="K39" s="236"/>
    </row>
    <row r="40" spans="1:15" ht="12.75" customHeight="1" x14ac:dyDescent="0.2">
      <c r="A40" s="187" t="str">
        <f>IF(ISBLANK(H40),"",($E$8&amp;"."&amp;+(COUNTA(H$7:H40))))</f>
        <v>5.1.9</v>
      </c>
      <c r="B40" s="219"/>
      <c r="C40" s="188"/>
      <c r="D40" s="190" t="s">
        <v>225</v>
      </c>
      <c r="E40" s="186" t="s">
        <v>226</v>
      </c>
      <c r="G40" s="178"/>
      <c r="H40" s="300" t="str">
        <f>H38</f>
        <v>m</v>
      </c>
      <c r="I40" s="302">
        <f>I38</f>
        <v>10</v>
      </c>
      <c r="J40" s="191"/>
      <c r="K40" s="236"/>
    </row>
    <row r="41" spans="1:15" ht="12.75" customHeight="1" x14ac:dyDescent="0.2">
      <c r="A41" s="187"/>
      <c r="B41" s="219"/>
      <c r="C41" s="197"/>
      <c r="D41" s="190"/>
      <c r="E41" s="186"/>
      <c r="F41" s="196"/>
      <c r="G41" s="221"/>
      <c r="H41" s="302"/>
      <c r="I41" s="302"/>
      <c r="J41" s="191"/>
      <c r="K41" s="236">
        <f>I41*J41</f>
        <v>0</v>
      </c>
    </row>
    <row r="42" spans="1:15" ht="12.75" customHeight="1" x14ac:dyDescent="0.2">
      <c r="A42" s="187" t="str">
        <f>IF(ISBLANK(H42),"",($E$8&amp;"."&amp;+(COUNTA(H$7:H42))))</f>
        <v/>
      </c>
      <c r="B42" s="219"/>
      <c r="C42" s="311" t="s">
        <v>261</v>
      </c>
      <c r="D42" s="190"/>
      <c r="E42" s="186"/>
      <c r="G42" s="178"/>
      <c r="H42" s="303"/>
      <c r="I42" s="302"/>
      <c r="J42" s="191"/>
      <c r="K42" s="236"/>
    </row>
    <row r="43" spans="1:15" ht="12.75" customHeight="1" x14ac:dyDescent="0.2">
      <c r="A43" s="187"/>
      <c r="B43" s="219"/>
      <c r="C43" s="297"/>
      <c r="D43" s="190"/>
      <c r="E43" s="186"/>
      <c r="G43" s="178"/>
      <c r="H43" s="303"/>
      <c r="I43" s="302"/>
      <c r="J43" s="191"/>
      <c r="K43" s="236"/>
    </row>
    <row r="44" spans="1:15" ht="12.75" customHeight="1" x14ac:dyDescent="0.2">
      <c r="A44" s="187" t="str">
        <f>IF(ISBLANK(H44),"",($E$8&amp;"."&amp;+(COUNTA(H$7:H44))))</f>
        <v>5.1.10</v>
      </c>
      <c r="C44" s="188"/>
      <c r="D44" s="190" t="s">
        <v>222</v>
      </c>
      <c r="E44" s="186" t="s">
        <v>223</v>
      </c>
      <c r="G44" s="178"/>
      <c r="H44" s="300" t="s">
        <v>228</v>
      </c>
      <c r="I44" s="302">
        <v>2</v>
      </c>
      <c r="J44" s="191"/>
      <c r="K44" s="236"/>
    </row>
    <row r="45" spans="1:15" ht="12.75" customHeight="1" x14ac:dyDescent="0.2">
      <c r="A45" s="187" t="str">
        <f>IF(ISBLANK(H45),"",($E$8&amp;"."&amp;+(COUNTA(H$7:H45))))</f>
        <v/>
      </c>
      <c r="B45" s="219"/>
      <c r="C45" s="188"/>
      <c r="D45" s="39"/>
      <c r="E45" s="186"/>
      <c r="G45" s="178"/>
      <c r="H45" s="303"/>
      <c r="I45" s="302"/>
      <c r="J45" s="191"/>
      <c r="K45" s="236"/>
    </row>
    <row r="46" spans="1:15" ht="12.75" customHeight="1" x14ac:dyDescent="0.2">
      <c r="A46" s="187" t="str">
        <f>IF(ISBLANK(H46),"",($E$8&amp;"."&amp;+(COUNTA(H$7:H46))))</f>
        <v>5.1.11</v>
      </c>
      <c r="B46" s="219"/>
      <c r="C46" s="188"/>
      <c r="D46" s="190" t="s">
        <v>225</v>
      </c>
      <c r="E46" s="186" t="s">
        <v>226</v>
      </c>
      <c r="G46" s="178"/>
      <c r="H46" s="300" t="str">
        <f>H44</f>
        <v>ea</v>
      </c>
      <c r="I46" s="302">
        <f>I44</f>
        <v>2</v>
      </c>
      <c r="J46" s="191"/>
      <c r="K46" s="236"/>
    </row>
    <row r="47" spans="1:15" ht="12.75" customHeight="1" x14ac:dyDescent="0.2">
      <c r="A47" s="187" t="str">
        <f>IF(ISBLANK(H47),"",($E$8&amp;"."&amp;+(COUNTA(H$7:H47))))</f>
        <v/>
      </c>
      <c r="B47" s="219"/>
      <c r="C47" s="183"/>
      <c r="D47" s="190"/>
      <c r="E47" s="186"/>
      <c r="G47" s="178"/>
      <c r="H47" s="303"/>
      <c r="I47" s="302"/>
      <c r="J47" s="191"/>
      <c r="K47" s="236"/>
    </row>
    <row r="48" spans="1:15" ht="12.75" customHeight="1" x14ac:dyDescent="0.2">
      <c r="A48" s="187" t="str">
        <f>IF(ISBLANK(H48),"",($E$8&amp;"."&amp;+(COUNTA(H$7:H48))))</f>
        <v/>
      </c>
      <c r="B48" s="219"/>
      <c r="C48" s="311" t="s">
        <v>262</v>
      </c>
      <c r="D48" s="190"/>
      <c r="E48" s="186"/>
      <c r="G48" s="178"/>
      <c r="H48" s="303"/>
      <c r="I48" s="302"/>
      <c r="J48" s="191"/>
      <c r="K48" s="236"/>
    </row>
    <row r="49" spans="1:11" ht="12.75" customHeight="1" x14ac:dyDescent="0.2">
      <c r="A49" s="187"/>
      <c r="B49" s="219"/>
      <c r="C49" s="297"/>
      <c r="D49" s="190"/>
      <c r="E49" s="186"/>
      <c r="G49" s="178"/>
      <c r="H49" s="303"/>
      <c r="I49" s="302"/>
      <c r="J49" s="191"/>
      <c r="K49" s="236"/>
    </row>
    <row r="50" spans="1:11" ht="12.75" customHeight="1" x14ac:dyDescent="0.2">
      <c r="A50" s="187" t="str">
        <f>IF(ISBLANK(H50),"",($E$8&amp;"."&amp;+(COUNTA(H$7:H50))))</f>
        <v>5.1.12</v>
      </c>
      <c r="C50" s="188"/>
      <c r="D50" s="190" t="s">
        <v>222</v>
      </c>
      <c r="E50" s="186" t="s">
        <v>223</v>
      </c>
      <c r="G50" s="178"/>
      <c r="H50" s="300" t="s">
        <v>228</v>
      </c>
      <c r="I50" s="302">
        <v>1</v>
      </c>
      <c r="J50" s="191"/>
      <c r="K50" s="236"/>
    </row>
    <row r="51" spans="1:11" ht="12.75" customHeight="1" x14ac:dyDescent="0.2">
      <c r="A51" s="187" t="str">
        <f>IF(ISBLANK(H51),"",($E$8&amp;"."&amp;+(COUNTA(H$7:H51))))</f>
        <v/>
      </c>
      <c r="B51" s="219"/>
      <c r="C51" s="188"/>
      <c r="D51" s="39"/>
      <c r="E51" s="186"/>
      <c r="G51" s="178"/>
      <c r="H51" s="303"/>
      <c r="I51" s="302"/>
      <c r="J51" s="191"/>
      <c r="K51" s="236"/>
    </row>
    <row r="52" spans="1:11" ht="12.75" customHeight="1" x14ac:dyDescent="0.2">
      <c r="A52" s="187" t="str">
        <f>IF(ISBLANK(H52),"",($E$8&amp;"."&amp;+(COUNTA(H$7:H52))))</f>
        <v>5.1.13</v>
      </c>
      <c r="B52" s="219"/>
      <c r="C52" s="188"/>
      <c r="D52" s="190" t="s">
        <v>225</v>
      </c>
      <c r="E52" s="186" t="s">
        <v>226</v>
      </c>
      <c r="G52" s="178"/>
      <c r="H52" s="300" t="str">
        <f>H50</f>
        <v>ea</v>
      </c>
      <c r="I52" s="302">
        <f>I50</f>
        <v>1</v>
      </c>
      <c r="J52" s="191"/>
      <c r="K52" s="236"/>
    </row>
    <row r="53" spans="1:11" ht="12.75" customHeight="1" x14ac:dyDescent="0.2">
      <c r="A53" s="187"/>
      <c r="B53" s="219"/>
      <c r="C53" s="188"/>
      <c r="D53" s="190"/>
      <c r="E53" s="186"/>
      <c r="G53" s="178"/>
      <c r="H53" s="300"/>
      <c r="I53" s="302"/>
      <c r="J53" s="191"/>
      <c r="K53" s="236"/>
    </row>
    <row r="54" spans="1:11" ht="12.75" customHeight="1" x14ac:dyDescent="0.2">
      <c r="A54" s="187"/>
      <c r="C54" s="311" t="s">
        <v>263</v>
      </c>
      <c r="D54" s="190"/>
      <c r="E54" s="186"/>
      <c r="G54" s="178"/>
      <c r="H54" s="303"/>
      <c r="I54" s="302"/>
      <c r="J54" s="191"/>
      <c r="K54" s="236"/>
    </row>
    <row r="55" spans="1:11" ht="12.75" customHeight="1" x14ac:dyDescent="0.2">
      <c r="A55" s="187"/>
      <c r="C55" s="297"/>
      <c r="D55" s="190"/>
      <c r="E55" s="186"/>
      <c r="G55" s="178"/>
      <c r="H55" s="303"/>
      <c r="I55" s="302"/>
      <c r="J55" s="191"/>
      <c r="K55" s="236"/>
    </row>
    <row r="56" spans="1:11" ht="12.75" customHeight="1" x14ac:dyDescent="0.2">
      <c r="A56" s="187" t="str">
        <f>IF(ISBLANK(H56),"",($E$8&amp;"."&amp;+(COUNTA(H$7:H56))))</f>
        <v>5.1.14</v>
      </c>
      <c r="C56" s="188"/>
      <c r="D56" s="190" t="s">
        <v>222</v>
      </c>
      <c r="E56" s="186" t="s">
        <v>223</v>
      </c>
      <c r="G56" s="178"/>
      <c r="H56" s="300" t="s">
        <v>228</v>
      </c>
      <c r="I56" s="302">
        <v>1</v>
      </c>
      <c r="J56" s="191"/>
      <c r="K56" s="236"/>
    </row>
    <row r="57" spans="1:11" ht="12.75" customHeight="1" x14ac:dyDescent="0.2">
      <c r="A57" s="187" t="str">
        <f>IF(ISBLANK(H57),"",($E$8&amp;"."&amp;+(COUNTA(H$7:H57))))</f>
        <v/>
      </c>
      <c r="B57" s="219"/>
      <c r="C57" s="188"/>
      <c r="D57" s="39"/>
      <c r="E57" s="186"/>
      <c r="G57" s="178"/>
      <c r="H57" s="303"/>
      <c r="I57" s="302"/>
      <c r="J57" s="191"/>
      <c r="K57" s="236"/>
    </row>
    <row r="58" spans="1:11" ht="12.75" customHeight="1" x14ac:dyDescent="0.2">
      <c r="A58" s="187" t="str">
        <f>IF(ISBLANK(H58),"",($E$8&amp;"."&amp;+(COUNTA(H$7:H58))))</f>
        <v>5.1.15</v>
      </c>
      <c r="B58" s="219"/>
      <c r="C58" s="188"/>
      <c r="D58" s="190" t="s">
        <v>225</v>
      </c>
      <c r="E58" s="186" t="s">
        <v>226</v>
      </c>
      <c r="G58" s="178"/>
      <c r="H58" s="300" t="str">
        <f>H56</f>
        <v>ea</v>
      </c>
      <c r="I58" s="302">
        <f>I56</f>
        <v>1</v>
      </c>
      <c r="J58" s="191"/>
      <c r="K58" s="236"/>
    </row>
    <row r="59" spans="1:11" ht="12.75" customHeight="1" x14ac:dyDescent="0.2">
      <c r="A59" s="187"/>
      <c r="B59" s="219"/>
      <c r="C59" s="188"/>
      <c r="D59" s="190"/>
      <c r="E59" s="186"/>
      <c r="G59" s="178"/>
      <c r="H59" s="300"/>
      <c r="I59" s="302"/>
      <c r="J59" s="191"/>
      <c r="K59" s="236"/>
    </row>
    <row r="60" spans="1:11" ht="12.75" customHeight="1" x14ac:dyDescent="0.2">
      <c r="A60" s="187" t="str">
        <f>IF(ISBLANK(H60),"",($E$8&amp;"."&amp;+(COUNTA(H$7:H60))))</f>
        <v/>
      </c>
      <c r="B60" s="219"/>
      <c r="C60" s="311" t="s">
        <v>264</v>
      </c>
      <c r="D60" s="190"/>
      <c r="E60" s="186"/>
      <c r="G60" s="178"/>
      <c r="H60" s="303"/>
      <c r="I60" s="302"/>
      <c r="J60" s="191"/>
      <c r="K60" s="236"/>
    </row>
    <row r="61" spans="1:11" ht="12.75" customHeight="1" x14ac:dyDescent="0.2">
      <c r="A61" s="187"/>
      <c r="B61" s="219"/>
      <c r="C61" s="297"/>
      <c r="D61" s="190"/>
      <c r="E61" s="186"/>
      <c r="G61" s="178"/>
      <c r="H61" s="303"/>
      <c r="I61" s="302"/>
      <c r="J61" s="191"/>
      <c r="K61" s="236"/>
    </row>
    <row r="62" spans="1:11" ht="12.75" customHeight="1" x14ac:dyDescent="0.2">
      <c r="A62" s="187" t="str">
        <f>IF(ISBLANK(H62),"",($E$8&amp;"."&amp;+(COUNTA(H$7:H62))))</f>
        <v>5.1.16</v>
      </c>
      <c r="C62" s="188"/>
      <c r="D62" s="190" t="s">
        <v>222</v>
      </c>
      <c r="E62" s="186" t="s">
        <v>223</v>
      </c>
      <c r="G62" s="178"/>
      <c r="H62" s="300" t="s">
        <v>228</v>
      </c>
      <c r="I62" s="302">
        <v>0</v>
      </c>
      <c r="J62" s="191"/>
      <c r="K62" s="236"/>
    </row>
    <row r="63" spans="1:11" ht="12.75" customHeight="1" x14ac:dyDescent="0.2">
      <c r="A63" s="187" t="str">
        <f>IF(ISBLANK(H63),"",($E$8&amp;"."&amp;+(COUNTA(H$7:H63))))</f>
        <v/>
      </c>
      <c r="B63" s="219"/>
      <c r="C63" s="188"/>
      <c r="D63" s="39"/>
      <c r="E63" s="186"/>
      <c r="G63" s="178"/>
      <c r="H63" s="303"/>
      <c r="I63" s="302"/>
      <c r="J63" s="191"/>
      <c r="K63" s="236"/>
    </row>
    <row r="64" spans="1:11" ht="12.75" customHeight="1" x14ac:dyDescent="0.2">
      <c r="A64" s="187" t="str">
        <f>IF(ISBLANK(H64),"",($E$8&amp;"."&amp;+(COUNTA(H$7:H64))))</f>
        <v>5.1.17</v>
      </c>
      <c r="B64" s="219"/>
      <c r="C64" s="188"/>
      <c r="D64" s="190" t="s">
        <v>225</v>
      </c>
      <c r="E64" s="186" t="s">
        <v>226</v>
      </c>
      <c r="G64" s="178"/>
      <c r="H64" s="300" t="str">
        <f>H62</f>
        <v>ea</v>
      </c>
      <c r="I64" s="302">
        <f>I62</f>
        <v>0</v>
      </c>
      <c r="J64" s="191"/>
      <c r="K64" s="236"/>
    </row>
    <row r="65" spans="1:11" ht="12.75" customHeight="1" x14ac:dyDescent="0.2">
      <c r="A65" s="187"/>
      <c r="B65" s="219"/>
      <c r="C65" s="188"/>
      <c r="D65" s="190"/>
      <c r="E65" s="186"/>
      <c r="G65" s="178"/>
      <c r="H65" s="300"/>
      <c r="I65" s="302"/>
      <c r="J65" s="191"/>
      <c r="K65" s="236"/>
    </row>
    <row r="66" spans="1:11" ht="12.75" customHeight="1" x14ac:dyDescent="0.2">
      <c r="A66" s="187"/>
      <c r="B66" s="219"/>
      <c r="C66" s="188"/>
      <c r="D66" s="190"/>
      <c r="E66" s="186"/>
      <c r="G66" s="178"/>
      <c r="H66" s="300"/>
      <c r="I66" s="302"/>
      <c r="J66" s="191"/>
      <c r="K66" s="236"/>
    </row>
    <row r="67" spans="1:11" ht="12.75" customHeight="1" x14ac:dyDescent="0.2">
      <c r="A67" s="187"/>
      <c r="B67" s="219"/>
      <c r="C67" s="188"/>
      <c r="D67" s="190"/>
      <c r="E67" s="186"/>
      <c r="G67" s="178"/>
      <c r="H67" s="300"/>
      <c r="I67" s="302"/>
      <c r="J67" s="191"/>
      <c r="K67" s="236"/>
    </row>
    <row r="68" spans="1:11" ht="12.75" customHeight="1" x14ac:dyDescent="0.2">
      <c r="A68" s="187"/>
      <c r="B68" s="219"/>
      <c r="C68" s="188"/>
      <c r="D68" s="190"/>
      <c r="E68" s="186"/>
      <c r="G68" s="178"/>
      <c r="H68" s="300"/>
      <c r="I68" s="302"/>
      <c r="J68" s="191"/>
      <c r="K68" s="236"/>
    </row>
    <row r="69" spans="1:11" ht="12.75" customHeight="1" x14ac:dyDescent="0.2">
      <c r="A69" s="187"/>
      <c r="B69" s="219"/>
      <c r="C69" s="188"/>
      <c r="D69" s="190"/>
      <c r="E69" s="186"/>
      <c r="G69" s="178"/>
      <c r="H69" s="300"/>
      <c r="I69" s="302"/>
      <c r="J69" s="191"/>
      <c r="K69" s="236"/>
    </row>
    <row r="70" spans="1:11" ht="12.75" customHeight="1" x14ac:dyDescent="0.2">
      <c r="A70" s="187" t="str">
        <f>IF(ISBLANK(H70),"",($E$8&amp;"."&amp;+(COUNTA(H$7:H70))))</f>
        <v/>
      </c>
      <c r="B70" s="219"/>
      <c r="C70" s="185"/>
      <c r="D70" s="190"/>
      <c r="E70" s="186"/>
      <c r="G70" s="178"/>
      <c r="H70" s="303"/>
      <c r="I70" s="302"/>
      <c r="J70" s="191"/>
      <c r="K70" s="236"/>
    </row>
    <row r="71" spans="1:11" ht="12.75" customHeight="1" x14ac:dyDescent="0.2">
      <c r="A71" s="187" t="str">
        <f>IF(ISBLANK(H71),"",($E$8&amp;"."&amp;+(COUNTA(H$7:H71))))</f>
        <v/>
      </c>
      <c r="B71" s="219"/>
      <c r="C71" s="311"/>
      <c r="D71" s="190"/>
      <c r="E71" s="186"/>
      <c r="G71" s="178"/>
      <c r="H71" s="303"/>
      <c r="I71" s="302"/>
      <c r="J71" s="191"/>
      <c r="K71" s="236"/>
    </row>
    <row r="72" spans="1:11" ht="12.75" customHeight="1" x14ac:dyDescent="0.2">
      <c r="A72" s="187"/>
      <c r="B72" s="219"/>
      <c r="C72" s="297"/>
      <c r="D72" s="190"/>
      <c r="E72" s="186"/>
      <c r="G72" s="178"/>
      <c r="H72" s="303"/>
      <c r="I72" s="302"/>
      <c r="J72" s="191"/>
      <c r="K72" s="236"/>
    </row>
    <row r="73" spans="1:11" s="203" customFormat="1" ht="12.75" customHeight="1" x14ac:dyDescent="0.2">
      <c r="A73" s="198"/>
      <c r="B73" s="199"/>
      <c r="C73" s="200"/>
      <c r="D73" s="200"/>
      <c r="E73" s="200"/>
      <c r="F73" s="200"/>
      <c r="G73" s="200"/>
      <c r="H73" s="305"/>
      <c r="I73" s="305"/>
      <c r="J73" s="226" t="s">
        <v>106</v>
      </c>
      <c r="K73" s="237"/>
    </row>
    <row r="74" spans="1:11" s="203" customFormat="1" ht="12.75" customHeight="1" x14ac:dyDescent="0.2">
      <c r="A74" s="198"/>
      <c r="B74" s="272"/>
      <c r="C74" s="274"/>
      <c r="D74" s="200"/>
      <c r="E74" s="200"/>
      <c r="F74" s="200"/>
      <c r="G74" s="276"/>
      <c r="H74" s="306"/>
      <c r="I74" s="309"/>
      <c r="J74" s="227" t="s">
        <v>107</v>
      </c>
      <c r="K74" s="275">
        <f>K73</f>
        <v>0</v>
      </c>
    </row>
    <row r="75" spans="1:11" ht="12.75" customHeight="1" x14ac:dyDescent="0.2">
      <c r="A75" s="187"/>
      <c r="C75" s="297"/>
      <c r="D75" s="190"/>
      <c r="E75" s="186"/>
      <c r="G75" s="178"/>
      <c r="H75" s="303"/>
      <c r="I75" s="302"/>
      <c r="J75" s="191"/>
      <c r="K75" s="236"/>
    </row>
    <row r="76" spans="1:11" ht="12.75" customHeight="1" x14ac:dyDescent="0.2">
      <c r="A76" s="187" t="str">
        <f>IF(ISBLANK(H76),"",($E$8&amp;"."&amp;+(COUNTA(H$7:H76))))</f>
        <v/>
      </c>
      <c r="B76" s="219"/>
      <c r="C76" s="183" t="s">
        <v>219</v>
      </c>
      <c r="D76" s="189"/>
      <c r="E76" s="186"/>
      <c r="G76" s="178"/>
      <c r="H76" s="303"/>
      <c r="I76" s="302"/>
      <c r="J76" s="191"/>
      <c r="K76" s="236"/>
    </row>
    <row r="77" spans="1:11" ht="12.75" customHeight="1" x14ac:dyDescent="0.2">
      <c r="A77" s="187" t="str">
        <f>IF(ISBLANK(H77),"",($E$8&amp;"."&amp;+(COUNTA(H$7:H77))))</f>
        <v/>
      </c>
      <c r="B77" s="219"/>
      <c r="C77" s="188"/>
      <c r="D77" s="39"/>
      <c r="E77" s="186"/>
      <c r="G77" s="178"/>
      <c r="H77" s="303"/>
      <c r="I77" s="302"/>
      <c r="J77" s="191"/>
      <c r="K77" s="236"/>
    </row>
    <row r="78" spans="1:11" ht="12.75" customHeight="1" x14ac:dyDescent="0.2">
      <c r="A78" s="187"/>
      <c r="B78" s="219"/>
      <c r="C78" s="311" t="s">
        <v>265</v>
      </c>
      <c r="D78" s="190"/>
      <c r="E78" s="186"/>
      <c r="G78" s="178"/>
      <c r="H78" s="303"/>
      <c r="I78" s="302"/>
      <c r="J78" s="191"/>
      <c r="K78" s="236"/>
    </row>
    <row r="79" spans="1:11" ht="12.75" customHeight="1" x14ac:dyDescent="0.2">
      <c r="A79" s="187"/>
      <c r="B79" s="219"/>
      <c r="C79" s="188"/>
      <c r="D79" s="39"/>
      <c r="E79" s="186"/>
      <c r="G79" s="178"/>
      <c r="H79" s="303"/>
      <c r="I79" s="302"/>
      <c r="J79" s="191"/>
      <c r="K79" s="236"/>
    </row>
    <row r="80" spans="1:11" ht="31.5" customHeight="1" x14ac:dyDescent="0.2">
      <c r="A80" s="187"/>
      <c r="B80" s="219"/>
      <c r="C80" s="546" t="s">
        <v>266</v>
      </c>
      <c r="D80" s="547"/>
      <c r="E80" s="547"/>
      <c r="F80" s="547"/>
      <c r="G80" s="548"/>
      <c r="H80" s="303"/>
      <c r="I80" s="302"/>
      <c r="J80" s="191"/>
      <c r="K80" s="236"/>
    </row>
    <row r="81" spans="1:11" ht="12.75" customHeight="1" x14ac:dyDescent="0.2">
      <c r="A81" s="187"/>
      <c r="B81" s="219"/>
      <c r="C81" s="39"/>
      <c r="D81" s="39"/>
      <c r="E81" s="186"/>
      <c r="G81" s="178"/>
      <c r="H81" s="303"/>
      <c r="I81" s="302"/>
      <c r="J81" s="191"/>
      <c r="K81" s="236"/>
    </row>
    <row r="82" spans="1:11" ht="12.75" customHeight="1" x14ac:dyDescent="0.2">
      <c r="A82" s="187"/>
      <c r="B82" s="219"/>
      <c r="D82" s="298" t="s">
        <v>267</v>
      </c>
      <c r="E82" s="190"/>
      <c r="F82" s="186"/>
      <c r="G82" s="178"/>
      <c r="H82" s="303"/>
      <c r="I82" s="302"/>
      <c r="J82" s="191"/>
      <c r="K82" s="236"/>
    </row>
    <row r="83" spans="1:11" ht="12.75" customHeight="1" x14ac:dyDescent="0.2">
      <c r="A83" s="187" t="str">
        <f>IF(ISBLANK(H83),"",($E$8&amp;"."&amp;+(COUNTA(H$7:H83))))</f>
        <v/>
      </c>
      <c r="B83" s="219"/>
      <c r="C83" s="188"/>
      <c r="D83" s="190"/>
      <c r="E83" s="186"/>
      <c r="G83" s="178"/>
      <c r="H83" s="303"/>
      <c r="I83" s="302"/>
      <c r="J83" s="191"/>
      <c r="K83" s="236"/>
    </row>
    <row r="84" spans="1:11" ht="12.75" customHeight="1" x14ac:dyDescent="0.2">
      <c r="A84" s="187" t="str">
        <f>IF(ISBLANK(H84),"",($E$8&amp;"."&amp;+(COUNTA(H$7:H84))))</f>
        <v>5.1.18</v>
      </c>
      <c r="B84" s="219"/>
      <c r="C84" s="188"/>
      <c r="D84" s="190" t="s">
        <v>222</v>
      </c>
      <c r="E84" s="186" t="s">
        <v>223</v>
      </c>
      <c r="G84" s="178"/>
      <c r="H84" s="312" t="s">
        <v>268</v>
      </c>
      <c r="I84" s="302" t="s">
        <v>257</v>
      </c>
      <c r="J84" s="191"/>
      <c r="K84" s="236"/>
    </row>
    <row r="85" spans="1:11" ht="12.75" customHeight="1" x14ac:dyDescent="0.2">
      <c r="A85" s="187" t="str">
        <f>IF(ISBLANK(H85),"",($E$8&amp;"."&amp;+(COUNTA(H$7:H85))))</f>
        <v/>
      </c>
      <c r="B85" s="219"/>
      <c r="C85" s="188"/>
      <c r="D85" s="39"/>
      <c r="E85" s="186"/>
      <c r="G85" s="178"/>
      <c r="H85" s="303"/>
      <c r="I85" s="302"/>
      <c r="J85" s="191"/>
      <c r="K85" s="236"/>
    </row>
    <row r="86" spans="1:11" ht="12.75" customHeight="1" x14ac:dyDescent="0.2">
      <c r="A86" s="187" t="str">
        <f>IF(ISBLANK(H86),"",($E$8&amp;"."&amp;+(COUNTA(H$7:H86))))</f>
        <v>5.1.19</v>
      </c>
      <c r="B86" s="219"/>
      <c r="C86" s="188"/>
      <c r="D86" s="190" t="s">
        <v>225</v>
      </c>
      <c r="E86" s="186" t="s">
        <v>226</v>
      </c>
      <c r="G86" s="178"/>
      <c r="H86" s="312" t="s">
        <v>268</v>
      </c>
      <c r="I86" s="302">
        <v>18</v>
      </c>
      <c r="J86" s="191"/>
      <c r="K86" s="236"/>
    </row>
    <row r="87" spans="1:11" ht="12.75" customHeight="1" x14ac:dyDescent="0.2">
      <c r="A87" s="187"/>
      <c r="B87" s="219"/>
      <c r="C87" s="188"/>
      <c r="D87" s="39"/>
      <c r="E87" s="186"/>
      <c r="G87" s="178"/>
      <c r="H87" s="303"/>
      <c r="I87" s="302"/>
      <c r="J87" s="191"/>
      <c r="K87" s="236"/>
    </row>
    <row r="88" spans="1:11" ht="12.75" customHeight="1" x14ac:dyDescent="0.2">
      <c r="A88" s="187"/>
      <c r="B88" s="219"/>
      <c r="C88" s="311" t="s">
        <v>269</v>
      </c>
      <c r="D88" s="190"/>
      <c r="E88" s="186"/>
      <c r="G88" s="178"/>
      <c r="H88" s="303"/>
      <c r="I88" s="302"/>
      <c r="J88" s="191"/>
      <c r="K88" s="236"/>
    </row>
    <row r="89" spans="1:11" ht="12.75" customHeight="1" x14ac:dyDescent="0.2">
      <c r="A89" s="187"/>
      <c r="B89" s="219"/>
      <c r="C89" s="222"/>
      <c r="D89" s="223"/>
      <c r="E89" s="224"/>
      <c r="F89" s="193"/>
      <c r="G89" s="225"/>
      <c r="H89" s="304"/>
      <c r="I89" s="302"/>
      <c r="J89" s="191"/>
      <c r="K89" s="236"/>
    </row>
    <row r="90" spans="1:11" ht="12.75" customHeight="1" x14ac:dyDescent="0.2">
      <c r="A90" s="187" t="str">
        <f>IF(ISBLANK(H90),"",($E$8&amp;"."&amp;+(COUNTA(H$7:H90))))</f>
        <v>5.1.20</v>
      </c>
      <c r="C90" s="188"/>
      <c r="D90" s="190" t="s">
        <v>222</v>
      </c>
      <c r="E90" s="186" t="s">
        <v>223</v>
      </c>
      <c r="G90" s="178"/>
      <c r="H90" s="300" t="s">
        <v>224</v>
      </c>
      <c r="I90" s="302">
        <v>50</v>
      </c>
      <c r="J90" s="191"/>
      <c r="K90" s="236"/>
    </row>
    <row r="91" spans="1:11" ht="12.75" customHeight="1" x14ac:dyDescent="0.2">
      <c r="A91" s="187" t="str">
        <f>IF(ISBLANK(H91),"",($E$8&amp;"."&amp;+(COUNTA(H$7:H91))))</f>
        <v/>
      </c>
      <c r="B91" s="219"/>
      <c r="C91" s="188"/>
      <c r="D91" s="39"/>
      <c r="E91" s="186"/>
      <c r="G91" s="178"/>
      <c r="H91" s="303"/>
      <c r="I91" s="302"/>
      <c r="J91" s="191"/>
      <c r="K91" s="236"/>
    </row>
    <row r="92" spans="1:11" ht="30" customHeight="1" x14ac:dyDescent="0.2">
      <c r="A92" s="187" t="str">
        <f>IF(ISBLANK(H92),"",($E$8&amp;"."&amp;+(COUNTA(H$7:H92))))</f>
        <v>5.1.21</v>
      </c>
      <c r="B92" s="219"/>
      <c r="C92" s="188"/>
      <c r="D92" s="190" t="s">
        <v>225</v>
      </c>
      <c r="E92" s="186" t="s">
        <v>226</v>
      </c>
      <c r="G92" s="178"/>
      <c r="H92" s="300" t="str">
        <f>H90</f>
        <v>m</v>
      </c>
      <c r="I92" s="302">
        <f>I90</f>
        <v>50</v>
      </c>
      <c r="J92" s="191"/>
      <c r="K92" s="236"/>
    </row>
    <row r="93" spans="1:11" ht="12.75" customHeight="1" x14ac:dyDescent="0.2">
      <c r="A93" s="187"/>
      <c r="B93" s="219"/>
      <c r="C93" s="185"/>
      <c r="D93" s="190"/>
      <c r="E93" s="186"/>
      <c r="G93" s="178"/>
      <c r="H93" s="303"/>
      <c r="I93" s="302"/>
      <c r="J93" s="191"/>
      <c r="K93" s="236"/>
    </row>
    <row r="94" spans="1:11" ht="12.75" customHeight="1" x14ac:dyDescent="0.2">
      <c r="A94" s="187"/>
      <c r="B94" s="219"/>
      <c r="C94" s="311" t="s">
        <v>221</v>
      </c>
      <c r="D94" s="190"/>
      <c r="E94" s="186"/>
      <c r="G94" s="178"/>
      <c r="H94" s="303"/>
      <c r="I94" s="302"/>
      <c r="J94" s="191"/>
      <c r="K94" s="236"/>
    </row>
    <row r="95" spans="1:11" ht="12.75" customHeight="1" x14ac:dyDescent="0.2">
      <c r="A95" s="187"/>
      <c r="B95" s="219"/>
      <c r="C95" s="185"/>
      <c r="D95" s="190"/>
      <c r="E95" s="186"/>
      <c r="G95" s="178"/>
      <c r="H95" s="303"/>
      <c r="I95" s="302"/>
      <c r="J95" s="191"/>
      <c r="K95" s="236"/>
    </row>
    <row r="96" spans="1:11" ht="12.75" customHeight="1" x14ac:dyDescent="0.2">
      <c r="A96" s="187" t="str">
        <f>IF(ISBLANK(H96),"",($E$8&amp;"."&amp;+(COUNTA(H$7:H96))))</f>
        <v>5.1.22</v>
      </c>
      <c r="C96" s="188"/>
      <c r="D96" s="190" t="s">
        <v>222</v>
      </c>
      <c r="E96" s="186" t="s">
        <v>223</v>
      </c>
      <c r="G96" s="178"/>
      <c r="H96" s="300" t="s">
        <v>224</v>
      </c>
      <c r="I96" s="302">
        <v>16</v>
      </c>
      <c r="J96" s="191"/>
      <c r="K96" s="236"/>
    </row>
    <row r="97" spans="1:11" ht="12.75" customHeight="1" x14ac:dyDescent="0.2">
      <c r="A97" s="187" t="str">
        <f>IF(ISBLANK(H97),"",($E$8&amp;"."&amp;+(COUNTA(H$7:H97))))</f>
        <v/>
      </c>
      <c r="B97" s="219"/>
      <c r="C97" s="188"/>
      <c r="D97" s="39"/>
      <c r="E97" s="186"/>
      <c r="G97" s="178"/>
      <c r="H97" s="303"/>
      <c r="I97" s="302"/>
      <c r="J97" s="191"/>
      <c r="K97" s="236"/>
    </row>
    <row r="98" spans="1:11" ht="12.75" customHeight="1" x14ac:dyDescent="0.2">
      <c r="A98" s="187" t="str">
        <f>IF(ISBLANK(H98),"",($E$8&amp;"."&amp;+(COUNTA(H$7:H98))))</f>
        <v>5.1.23</v>
      </c>
      <c r="B98" s="219"/>
      <c r="C98" s="188"/>
      <c r="D98" s="190" t="s">
        <v>225</v>
      </c>
      <c r="E98" s="186" t="s">
        <v>226</v>
      </c>
      <c r="G98" s="178"/>
      <c r="H98" s="300" t="str">
        <f>H96</f>
        <v>m</v>
      </c>
      <c r="I98" s="302">
        <f>I96</f>
        <v>16</v>
      </c>
      <c r="J98" s="191"/>
      <c r="K98" s="236">
        <f>I98*J98</f>
        <v>0</v>
      </c>
    </row>
    <row r="99" spans="1:11" ht="12.75" customHeight="1" x14ac:dyDescent="0.2">
      <c r="A99" s="187"/>
      <c r="B99" s="219"/>
      <c r="C99" s="188"/>
      <c r="D99" s="39"/>
      <c r="E99" s="186"/>
      <c r="G99" s="178"/>
      <c r="H99" s="303"/>
      <c r="I99" s="302"/>
      <c r="J99" s="191"/>
      <c r="K99" s="236"/>
    </row>
    <row r="100" spans="1:11" ht="12.75" customHeight="1" x14ac:dyDescent="0.2">
      <c r="A100" s="187" t="str">
        <f>IF(ISBLANK(H100),"",($E$8&amp;"."&amp;+(COUNTA(H$7:H100))))</f>
        <v/>
      </c>
      <c r="B100" s="219"/>
      <c r="C100" s="314" t="s">
        <v>270</v>
      </c>
      <c r="D100" s="314"/>
      <c r="E100" s="186"/>
      <c r="G100" s="178"/>
      <c r="H100" s="303"/>
      <c r="I100" s="302"/>
      <c r="J100" s="191"/>
      <c r="K100" s="236">
        <f>I100*J100</f>
        <v>0</v>
      </c>
    </row>
    <row r="101" spans="1:11" ht="12.75" customHeight="1" x14ac:dyDescent="0.2">
      <c r="A101" s="187" t="str">
        <f>IF(ISBLANK(H101),"",($E$8&amp;"."&amp;+(COUNTA(H$7:H101))))</f>
        <v/>
      </c>
      <c r="B101" s="219"/>
      <c r="C101" s="188"/>
      <c r="D101" s="39"/>
      <c r="E101" s="186"/>
      <c r="G101" s="178"/>
      <c r="H101" s="303"/>
      <c r="I101" s="302"/>
      <c r="J101" s="191"/>
      <c r="K101" s="236"/>
    </row>
    <row r="102" spans="1:11" ht="12.75" customHeight="1" x14ac:dyDescent="0.2">
      <c r="A102" s="187" t="str">
        <f>IF(ISBLANK(H102),"",($E$8&amp;"."&amp;+(COUNTA(H$7:H102))))</f>
        <v>5.1.24</v>
      </c>
      <c r="B102" s="219"/>
      <c r="C102" s="188"/>
      <c r="D102" s="190" t="s">
        <v>222</v>
      </c>
      <c r="E102" s="186" t="s">
        <v>223</v>
      </c>
      <c r="G102" s="178"/>
      <c r="H102" s="303" t="s">
        <v>224</v>
      </c>
      <c r="I102" s="302">
        <v>8</v>
      </c>
      <c r="J102" s="191"/>
      <c r="K102" s="236"/>
    </row>
    <row r="103" spans="1:11" ht="12.75" customHeight="1" x14ac:dyDescent="0.2">
      <c r="A103" s="187" t="str">
        <f>IF(ISBLANK(H103),"",($E$8&amp;"."&amp;+(COUNTA(H$7:H103))))</f>
        <v/>
      </c>
      <c r="B103" s="219"/>
      <c r="C103" s="188"/>
      <c r="D103" s="39"/>
      <c r="E103" s="186"/>
      <c r="G103" s="178"/>
      <c r="H103" s="303"/>
      <c r="I103" s="302"/>
      <c r="J103" s="191"/>
      <c r="K103" s="236"/>
    </row>
    <row r="104" spans="1:11" ht="12.75" customHeight="1" x14ac:dyDescent="0.2">
      <c r="A104" s="187" t="str">
        <f>IF(ISBLANK(H104),"",($E$8&amp;"."&amp;+(COUNTA(H$7:H104))))</f>
        <v>5.1.25</v>
      </c>
      <c r="B104" s="219"/>
      <c r="C104" s="188"/>
      <c r="D104" s="190" t="s">
        <v>225</v>
      </c>
      <c r="E104" s="186" t="s">
        <v>226</v>
      </c>
      <c r="G104" s="178"/>
      <c r="H104" s="303" t="str">
        <f>H102</f>
        <v>m</v>
      </c>
      <c r="I104" s="302">
        <f>I102</f>
        <v>8</v>
      </c>
      <c r="J104" s="191"/>
      <c r="K104" s="236"/>
    </row>
    <row r="105" spans="1:11" ht="12.75" customHeight="1" x14ac:dyDescent="0.2">
      <c r="A105" s="187" t="str">
        <f>IF(ISBLANK(H105),"",($E$8&amp;"."&amp;+(COUNTA(H$7:H105))))</f>
        <v/>
      </c>
      <c r="B105" s="219"/>
      <c r="C105" s="188"/>
      <c r="D105" s="190"/>
      <c r="E105" s="186"/>
      <c r="G105" s="178"/>
      <c r="H105" s="303"/>
      <c r="I105" s="302"/>
      <c r="J105" s="191"/>
      <c r="K105" s="236"/>
    </row>
    <row r="106" spans="1:11" ht="12.75" customHeight="1" x14ac:dyDescent="0.2">
      <c r="A106" s="187"/>
      <c r="B106" s="219"/>
      <c r="C106" s="311" t="s">
        <v>271</v>
      </c>
      <c r="D106" s="190"/>
      <c r="E106" s="186"/>
      <c r="G106" s="178"/>
      <c r="H106" s="303"/>
      <c r="I106" s="302"/>
      <c r="J106" s="191"/>
      <c r="K106" s="236"/>
    </row>
    <row r="107" spans="1:11" ht="12.75" customHeight="1" x14ac:dyDescent="0.2">
      <c r="A107" s="187"/>
      <c r="B107" s="219"/>
      <c r="C107" s="188"/>
      <c r="D107" s="190"/>
      <c r="E107" s="186"/>
      <c r="G107" s="178"/>
      <c r="H107" s="303"/>
      <c r="I107" s="302"/>
      <c r="J107" s="191"/>
      <c r="K107" s="236"/>
    </row>
    <row r="108" spans="1:11" ht="12.75" customHeight="1" x14ac:dyDescent="0.2">
      <c r="A108" s="187" t="str">
        <f>IF(ISBLANK(H108),"",($E$8&amp;"."&amp;+(COUNTA(H$7:H108))))</f>
        <v>5.1.26</v>
      </c>
      <c r="B108" s="219"/>
      <c r="C108" s="188"/>
      <c r="D108" s="190" t="s">
        <v>222</v>
      </c>
      <c r="E108" s="186" t="s">
        <v>223</v>
      </c>
      <c r="G108" s="178"/>
      <c r="H108" s="312" t="s">
        <v>268</v>
      </c>
      <c r="I108" s="302">
        <v>1</v>
      </c>
      <c r="J108" s="191"/>
      <c r="K108" s="236"/>
    </row>
    <row r="109" spans="1:11" ht="12.75" customHeight="1" x14ac:dyDescent="0.2">
      <c r="A109" s="187" t="str">
        <f>IF(ISBLANK(H109),"",($E$8&amp;"."&amp;+(COUNTA(H$7:H109))))</f>
        <v/>
      </c>
      <c r="B109" s="219"/>
      <c r="C109" s="188"/>
      <c r="D109" s="39"/>
      <c r="E109" s="186"/>
      <c r="G109" s="178"/>
      <c r="H109" s="303"/>
      <c r="I109" s="302"/>
      <c r="J109" s="191"/>
      <c r="K109" s="236"/>
    </row>
    <row r="110" spans="1:11" ht="12.75" customHeight="1" x14ac:dyDescent="0.2">
      <c r="A110" s="187" t="str">
        <f>IF(ISBLANK(H110),"",($E$8&amp;"."&amp;+(COUNTA(H$7:H110))))</f>
        <v>5.1.27</v>
      </c>
      <c r="B110" s="219"/>
      <c r="C110" s="188"/>
      <c r="D110" s="190" t="s">
        <v>225</v>
      </c>
      <c r="E110" s="186" t="s">
        <v>226</v>
      </c>
      <c r="G110" s="178"/>
      <c r="H110" s="303" t="str">
        <f>H108</f>
        <v>m³</v>
      </c>
      <c r="I110" s="302">
        <f>I108</f>
        <v>1</v>
      </c>
      <c r="J110" s="191"/>
      <c r="K110" s="236"/>
    </row>
    <row r="111" spans="1:11" ht="12.75" customHeight="1" x14ac:dyDescent="0.2">
      <c r="A111" s="187"/>
      <c r="B111" s="219"/>
      <c r="C111" s="197"/>
      <c r="D111" s="190"/>
      <c r="E111" s="186"/>
      <c r="G111" s="178"/>
      <c r="H111" s="303"/>
      <c r="I111" s="302"/>
      <c r="J111" s="228"/>
      <c r="K111" s="236"/>
    </row>
    <row r="112" spans="1:11" ht="12.75" customHeight="1" x14ac:dyDescent="0.2">
      <c r="A112" s="187"/>
      <c r="B112" s="219"/>
      <c r="C112" s="311" t="s">
        <v>272</v>
      </c>
      <c r="D112" s="39"/>
      <c r="E112" s="186"/>
      <c r="G112" s="178"/>
      <c r="H112" s="303"/>
      <c r="I112" s="302"/>
      <c r="J112" s="191"/>
      <c r="K112" s="236"/>
    </row>
    <row r="113" spans="1:11" ht="12.75" customHeight="1" x14ac:dyDescent="0.2">
      <c r="A113" s="187"/>
      <c r="B113" s="219"/>
      <c r="C113" s="197"/>
      <c r="D113" s="190"/>
      <c r="E113" s="186"/>
      <c r="G113" s="178"/>
      <c r="H113" s="303"/>
      <c r="I113" s="302"/>
      <c r="J113" s="191"/>
      <c r="K113" s="236"/>
    </row>
    <row r="114" spans="1:11" ht="12.75" customHeight="1" x14ac:dyDescent="0.2">
      <c r="A114" s="187" t="str">
        <f>IF(ISBLANK(H114),"",($E$8&amp;"."&amp;+(COUNTA(H$7:H114))))</f>
        <v>5.1.28</v>
      </c>
      <c r="B114" s="219"/>
      <c r="C114" s="188"/>
      <c r="D114" s="190" t="s">
        <v>222</v>
      </c>
      <c r="E114" s="186" t="s">
        <v>223</v>
      </c>
      <c r="G114" s="178"/>
      <c r="H114" s="312" t="s">
        <v>228</v>
      </c>
      <c r="I114" s="302">
        <v>4</v>
      </c>
      <c r="J114" s="191"/>
      <c r="K114" s="236"/>
    </row>
    <row r="115" spans="1:11" ht="12.75" customHeight="1" x14ac:dyDescent="0.2">
      <c r="A115" s="187" t="str">
        <f>IF(ISBLANK(H115),"",($E$8&amp;"."&amp;+(COUNTA(H$7:H115))))</f>
        <v/>
      </c>
      <c r="B115" s="219"/>
      <c r="C115" s="188"/>
      <c r="D115" s="39"/>
      <c r="E115" s="186"/>
      <c r="G115" s="178"/>
      <c r="H115" s="303"/>
      <c r="I115" s="302"/>
      <c r="J115" s="191"/>
      <c r="K115" s="236"/>
    </row>
    <row r="116" spans="1:11" ht="12.75" customHeight="1" x14ac:dyDescent="0.2">
      <c r="A116" s="187" t="str">
        <f>IF(ISBLANK(H116),"",($E$8&amp;"."&amp;+(COUNTA(H$7:H116))))</f>
        <v>5.1.29</v>
      </c>
      <c r="B116" s="219"/>
      <c r="C116" s="188"/>
      <c r="D116" s="190" t="s">
        <v>225</v>
      </c>
      <c r="E116" s="186" t="s">
        <v>226</v>
      </c>
      <c r="G116" s="178"/>
      <c r="H116" s="303" t="str">
        <f>H114</f>
        <v>ea</v>
      </c>
      <c r="I116" s="302">
        <f>I114</f>
        <v>4</v>
      </c>
      <c r="J116" s="191"/>
      <c r="K116" s="236"/>
    </row>
    <row r="117" spans="1:11" ht="12.75" customHeight="1" x14ac:dyDescent="0.2">
      <c r="A117" s="187"/>
      <c r="B117" s="219"/>
      <c r="C117" s="188"/>
      <c r="D117" s="190"/>
      <c r="E117" s="186"/>
      <c r="G117" s="178"/>
      <c r="H117" s="303"/>
      <c r="I117" s="302"/>
      <c r="J117" s="191"/>
      <c r="K117" s="236"/>
    </row>
    <row r="118" spans="1:11" ht="12.75" customHeight="1" x14ac:dyDescent="0.2">
      <c r="A118" s="187"/>
      <c r="B118" s="219"/>
      <c r="C118" s="311" t="s">
        <v>273</v>
      </c>
      <c r="D118" s="190"/>
      <c r="E118" s="186"/>
      <c r="G118" s="178"/>
      <c r="H118" s="303"/>
      <c r="I118" s="302"/>
      <c r="J118" s="191"/>
      <c r="K118" s="236"/>
    </row>
    <row r="119" spans="1:11" ht="12.75" customHeight="1" x14ac:dyDescent="0.2">
      <c r="A119" s="187"/>
      <c r="B119" s="219"/>
      <c r="C119" s="196"/>
      <c r="D119" s="39"/>
      <c r="E119" s="186"/>
      <c r="G119" s="178"/>
      <c r="H119" s="303"/>
      <c r="I119" s="302"/>
      <c r="J119" s="191"/>
      <c r="K119" s="236"/>
    </row>
    <row r="120" spans="1:11" ht="12.75" customHeight="1" x14ac:dyDescent="0.2">
      <c r="A120" s="187" t="str">
        <f>IF(ISBLANK(H120),"",($E$8&amp;"."&amp;+(COUNTA(H$7:H120))))</f>
        <v>5.1.30</v>
      </c>
      <c r="B120" s="219"/>
      <c r="C120" s="188"/>
      <c r="D120" s="190" t="s">
        <v>222</v>
      </c>
      <c r="E120" s="186" t="s">
        <v>223</v>
      </c>
      <c r="G120" s="178"/>
      <c r="H120" s="312" t="s">
        <v>268</v>
      </c>
      <c r="I120" s="302">
        <v>18</v>
      </c>
      <c r="J120" s="191"/>
      <c r="K120" s="236"/>
    </row>
    <row r="121" spans="1:11" ht="12.75" customHeight="1" x14ac:dyDescent="0.2">
      <c r="A121" s="187" t="str">
        <f>IF(ISBLANK(H121),"",($E$8&amp;"."&amp;+(COUNTA(H$7:H121))))</f>
        <v/>
      </c>
      <c r="B121" s="219"/>
      <c r="C121" s="188"/>
      <c r="D121" s="39"/>
      <c r="E121" s="186"/>
      <c r="G121" s="178"/>
      <c r="H121" s="303"/>
      <c r="I121" s="302"/>
      <c r="J121" s="191"/>
      <c r="K121" s="236"/>
    </row>
    <row r="122" spans="1:11" ht="12.75" customHeight="1" x14ac:dyDescent="0.2">
      <c r="A122" s="187" t="str">
        <f>IF(ISBLANK(H122),"",($E$8&amp;"."&amp;+(COUNTA(H$7:H122))))</f>
        <v>5.1.31</v>
      </c>
      <c r="B122" s="219"/>
      <c r="C122" s="188"/>
      <c r="D122" s="190" t="s">
        <v>225</v>
      </c>
      <c r="E122" s="186" t="s">
        <v>226</v>
      </c>
      <c r="G122" s="178"/>
      <c r="H122" s="303" t="str">
        <f>H120</f>
        <v>m³</v>
      </c>
      <c r="I122" s="302">
        <f>I120</f>
        <v>18</v>
      </c>
      <c r="J122" s="191"/>
      <c r="K122" s="236"/>
    </row>
    <row r="123" spans="1:11" ht="12.75" customHeight="1" x14ac:dyDescent="0.2">
      <c r="A123" s="187"/>
      <c r="B123" s="219"/>
      <c r="C123" s="188"/>
      <c r="D123" s="190"/>
      <c r="E123" s="186"/>
      <c r="G123" s="178"/>
      <c r="H123" s="303"/>
      <c r="I123" s="302"/>
      <c r="J123" s="191"/>
      <c r="K123" s="236"/>
    </row>
    <row r="124" spans="1:11" ht="12.75" customHeight="1" x14ac:dyDescent="0.2">
      <c r="A124" s="187"/>
      <c r="B124" s="219"/>
      <c r="C124" s="311" t="s">
        <v>274</v>
      </c>
      <c r="D124" s="189"/>
      <c r="E124" s="186"/>
      <c r="G124" s="178"/>
      <c r="H124" s="303"/>
      <c r="I124" s="302"/>
      <c r="J124" s="191"/>
      <c r="K124" s="236"/>
    </row>
    <row r="125" spans="1:11" ht="12.75" customHeight="1" x14ac:dyDescent="0.2">
      <c r="A125" s="187"/>
      <c r="B125" s="219"/>
      <c r="C125" s="39"/>
      <c r="D125" s="189"/>
      <c r="E125" s="186"/>
      <c r="G125" s="178"/>
      <c r="H125" s="303"/>
      <c r="I125" s="302"/>
      <c r="J125" s="191"/>
      <c r="K125" s="236"/>
    </row>
    <row r="126" spans="1:11" ht="12.75" customHeight="1" x14ac:dyDescent="0.2">
      <c r="A126" s="187"/>
      <c r="C126" s="311" t="s">
        <v>227</v>
      </c>
      <c r="D126" s="39"/>
      <c r="E126" s="186"/>
      <c r="G126" s="178"/>
      <c r="H126" s="303"/>
      <c r="I126" s="302"/>
      <c r="J126" s="191"/>
      <c r="K126" s="236"/>
    </row>
    <row r="127" spans="1:11" ht="12.75" customHeight="1" x14ac:dyDescent="0.2">
      <c r="A127" s="187"/>
      <c r="B127" s="219"/>
      <c r="C127" s="197"/>
      <c r="D127" s="190"/>
      <c r="E127" s="186"/>
      <c r="G127" s="178"/>
      <c r="H127" s="303"/>
      <c r="I127" s="302"/>
      <c r="J127" s="191"/>
      <c r="K127" s="236"/>
    </row>
    <row r="128" spans="1:11" ht="12.75" customHeight="1" x14ac:dyDescent="0.2">
      <c r="A128" s="187" t="str">
        <f>IF(ISBLANK(H128),"",($E$8&amp;"."&amp;+(COUNTA(H$7:H128))))</f>
        <v>5.1.32</v>
      </c>
      <c r="B128" s="219"/>
      <c r="C128" s="188"/>
      <c r="D128" s="190" t="s">
        <v>222</v>
      </c>
      <c r="E128" s="186" t="s">
        <v>223</v>
      </c>
      <c r="G128" s="178"/>
      <c r="H128" s="312" t="s">
        <v>228</v>
      </c>
      <c r="I128" s="302">
        <v>4</v>
      </c>
      <c r="J128" s="191"/>
      <c r="K128" s="236"/>
    </row>
    <row r="129" spans="1:11" ht="12.75" customHeight="1" x14ac:dyDescent="0.2">
      <c r="A129" s="187" t="str">
        <f>IF(ISBLANK(H129),"",($E$8&amp;"."&amp;+(COUNTA(H$7:H129))))</f>
        <v/>
      </c>
      <c r="B129" s="219"/>
      <c r="C129" s="188"/>
      <c r="D129" s="39"/>
      <c r="E129" s="186"/>
      <c r="G129" s="178"/>
      <c r="H129" s="303"/>
      <c r="I129" s="302"/>
      <c r="J129" s="191"/>
      <c r="K129" s="236"/>
    </row>
    <row r="130" spans="1:11" ht="12.75" customHeight="1" x14ac:dyDescent="0.2">
      <c r="A130" s="187" t="str">
        <f>IF(ISBLANK(H130),"",($E$8&amp;"."&amp;+(COUNTA(H$7:H130))))</f>
        <v>5.1.33</v>
      </c>
      <c r="B130" s="219"/>
      <c r="C130" s="188"/>
      <c r="D130" s="190" t="s">
        <v>225</v>
      </c>
      <c r="E130" s="186" t="s">
        <v>226</v>
      </c>
      <c r="G130" s="178"/>
      <c r="H130" s="303" t="str">
        <f>H128</f>
        <v>ea</v>
      </c>
      <c r="I130" s="302">
        <f>I128</f>
        <v>4</v>
      </c>
      <c r="J130" s="191"/>
      <c r="K130" s="236"/>
    </row>
    <row r="131" spans="1:11" ht="12.75" customHeight="1" x14ac:dyDescent="0.2">
      <c r="A131" s="187"/>
      <c r="B131" s="219"/>
      <c r="C131" s="188"/>
      <c r="D131" s="189"/>
      <c r="E131" s="186"/>
      <c r="G131" s="178"/>
      <c r="H131" s="303"/>
      <c r="I131" s="302"/>
      <c r="J131" s="191"/>
      <c r="K131" s="236"/>
    </row>
    <row r="132" spans="1:11" ht="12.75" customHeight="1" x14ac:dyDescent="0.2">
      <c r="A132" s="187"/>
      <c r="B132" s="219"/>
      <c r="C132" s="565" t="s">
        <v>275</v>
      </c>
      <c r="D132" s="566"/>
      <c r="E132" s="566"/>
      <c r="F132" s="566"/>
      <c r="G132" s="567"/>
      <c r="H132" s="303"/>
      <c r="I132" s="302"/>
      <c r="J132" s="191"/>
      <c r="K132" s="236"/>
    </row>
    <row r="133" spans="1:11" ht="12.75" customHeight="1" x14ac:dyDescent="0.2">
      <c r="A133" s="187"/>
      <c r="B133" s="219"/>
      <c r="C133" s="196"/>
      <c r="D133" s="39"/>
      <c r="E133" s="186"/>
      <c r="G133" s="178"/>
      <c r="H133" s="303"/>
      <c r="I133" s="302"/>
      <c r="J133" s="191"/>
      <c r="K133" s="236"/>
    </row>
    <row r="134" spans="1:11" ht="12.75" customHeight="1" x14ac:dyDescent="0.2">
      <c r="A134" s="187" t="str">
        <f>IF(ISBLANK(H134),"",($E$8&amp;"."&amp;+(COUNTA(H$7:H134))))</f>
        <v>5.1.34</v>
      </c>
      <c r="B134" s="219"/>
      <c r="C134" s="188"/>
      <c r="D134" s="190" t="s">
        <v>222</v>
      </c>
      <c r="E134" s="186" t="s">
        <v>223</v>
      </c>
      <c r="G134" s="178"/>
      <c r="H134" s="312" t="s">
        <v>276</v>
      </c>
      <c r="I134" s="302">
        <v>1</v>
      </c>
      <c r="J134" s="191"/>
      <c r="K134" s="236"/>
    </row>
    <row r="135" spans="1:11" ht="12.75" customHeight="1" x14ac:dyDescent="0.2">
      <c r="A135" s="187" t="str">
        <f>IF(ISBLANK(H135),"",($E$8&amp;"."&amp;+(COUNTA(H$7:H135))))</f>
        <v/>
      </c>
      <c r="B135" s="219"/>
      <c r="C135" s="188"/>
      <c r="D135" s="39"/>
      <c r="E135" s="186"/>
      <c r="G135" s="178"/>
      <c r="H135" s="303"/>
      <c r="I135" s="302"/>
      <c r="J135" s="191"/>
      <c r="K135" s="236"/>
    </row>
    <row r="136" spans="1:11" ht="12.75" customHeight="1" x14ac:dyDescent="0.2">
      <c r="A136" s="187" t="str">
        <f>IF(ISBLANK(H136),"",($E$8&amp;"."&amp;+(COUNTA(H$7:H136))))</f>
        <v>5.1.35</v>
      </c>
      <c r="B136" s="219"/>
      <c r="C136" s="188"/>
      <c r="D136" s="190" t="s">
        <v>225</v>
      </c>
      <c r="E136" s="186" t="s">
        <v>226</v>
      </c>
      <c r="G136" s="178"/>
      <c r="H136" s="303" t="str">
        <f>H134</f>
        <v>Lot</v>
      </c>
      <c r="I136" s="302">
        <f>I134</f>
        <v>1</v>
      </c>
      <c r="J136" s="191"/>
      <c r="K136" s="236"/>
    </row>
    <row r="137" spans="1:11" ht="12.75" customHeight="1" x14ac:dyDescent="0.2">
      <c r="A137" s="187"/>
      <c r="B137" s="219"/>
      <c r="C137" s="188"/>
      <c r="D137" s="189"/>
      <c r="E137" s="186"/>
      <c r="G137" s="178"/>
      <c r="H137" s="303"/>
      <c r="I137" s="302"/>
      <c r="J137" s="191"/>
      <c r="K137" s="236"/>
    </row>
    <row r="138" spans="1:11" ht="12.75" customHeight="1" x14ac:dyDescent="0.2">
      <c r="A138" s="187"/>
      <c r="B138" s="219"/>
      <c r="C138" s="565" t="s">
        <v>277</v>
      </c>
      <c r="D138" s="566"/>
      <c r="E138" s="566"/>
      <c r="F138" s="566"/>
      <c r="G138" s="567"/>
      <c r="H138" s="303"/>
      <c r="I138" s="302"/>
      <c r="J138" s="191"/>
      <c r="K138" s="236"/>
    </row>
    <row r="139" spans="1:11" ht="12.75" customHeight="1" x14ac:dyDescent="0.2">
      <c r="A139" s="187"/>
      <c r="B139" s="219"/>
      <c r="C139" s="188"/>
      <c r="D139" s="190"/>
      <c r="E139" s="186"/>
      <c r="G139" s="178"/>
      <c r="H139" s="303"/>
      <c r="I139" s="302"/>
      <c r="J139" s="191"/>
      <c r="K139" s="236"/>
    </row>
    <row r="140" spans="1:11" ht="12.75" customHeight="1" x14ac:dyDescent="0.2">
      <c r="A140" s="187" t="str">
        <f>IF(ISBLANK(H140),"",($E$8&amp;"."&amp;+(COUNTA(H$7:H140))))</f>
        <v>5.1.36</v>
      </c>
      <c r="B140" s="219"/>
      <c r="C140" s="188"/>
      <c r="D140" s="190" t="s">
        <v>222</v>
      </c>
      <c r="E140" s="186" t="s">
        <v>223</v>
      </c>
      <c r="G140" s="178"/>
      <c r="H140" s="312" t="s">
        <v>228</v>
      </c>
      <c r="I140" s="302">
        <v>1</v>
      </c>
      <c r="J140" s="191"/>
      <c r="K140" s="236"/>
    </row>
    <row r="141" spans="1:11" ht="12.75" customHeight="1" x14ac:dyDescent="0.2">
      <c r="A141" s="187" t="str">
        <f>IF(ISBLANK(H141),"",($E$8&amp;"."&amp;+(COUNTA(H$7:H141))))</f>
        <v/>
      </c>
      <c r="B141" s="219"/>
      <c r="C141" s="188"/>
      <c r="D141" s="39"/>
      <c r="E141" s="186"/>
      <c r="G141" s="178"/>
      <c r="H141" s="303"/>
      <c r="I141" s="302"/>
      <c r="J141" s="191"/>
      <c r="K141" s="236"/>
    </row>
    <row r="142" spans="1:11" ht="12.75" customHeight="1" x14ac:dyDescent="0.2">
      <c r="A142" s="187" t="str">
        <f>IF(ISBLANK(H142),"",($E$8&amp;"."&amp;+(COUNTA(H$7:H142))))</f>
        <v>5.1.37</v>
      </c>
      <c r="B142" s="219"/>
      <c r="C142" s="188"/>
      <c r="D142" s="190" t="s">
        <v>225</v>
      </c>
      <c r="E142" s="186" t="s">
        <v>226</v>
      </c>
      <c r="G142" s="178"/>
      <c r="H142" s="303" t="str">
        <f>H140</f>
        <v>ea</v>
      </c>
      <c r="I142" s="302">
        <f>I140</f>
        <v>1</v>
      </c>
      <c r="J142" s="191"/>
      <c r="K142" s="236"/>
    </row>
    <row r="143" spans="1:11" ht="12.75" customHeight="1" x14ac:dyDescent="0.2">
      <c r="A143" s="187"/>
      <c r="B143" s="219"/>
      <c r="C143" s="188"/>
      <c r="D143" s="190"/>
      <c r="E143" s="186"/>
      <c r="G143" s="178"/>
      <c r="H143" s="303"/>
      <c r="I143" s="302"/>
      <c r="J143" s="191"/>
      <c r="K143" s="236"/>
    </row>
    <row r="144" spans="1:11" ht="12.75" customHeight="1" x14ac:dyDescent="0.2">
      <c r="A144" s="187"/>
      <c r="B144" s="219"/>
      <c r="C144" s="188"/>
      <c r="D144" s="190"/>
      <c r="E144" s="186"/>
      <c r="G144" s="178"/>
      <c r="H144" s="303"/>
      <c r="I144" s="302"/>
      <c r="J144" s="191"/>
      <c r="K144" s="236"/>
    </row>
    <row r="145" spans="1:11" ht="12.75" customHeight="1" x14ac:dyDescent="0.2">
      <c r="A145" s="187"/>
      <c r="B145" s="219"/>
      <c r="C145" s="188"/>
      <c r="D145" s="190"/>
      <c r="E145" s="186"/>
      <c r="G145" s="178"/>
      <c r="H145" s="303"/>
      <c r="I145" s="302"/>
      <c r="J145" s="191"/>
      <c r="K145" s="236"/>
    </row>
    <row r="146" spans="1:11" ht="12.75" customHeight="1" x14ac:dyDescent="0.2">
      <c r="A146" s="187"/>
      <c r="B146" s="219"/>
      <c r="C146" s="188"/>
      <c r="D146" s="190"/>
      <c r="E146" s="186"/>
      <c r="G146" s="178"/>
      <c r="H146" s="303"/>
      <c r="I146" s="302"/>
      <c r="J146" s="191"/>
      <c r="K146" s="236"/>
    </row>
    <row r="147" spans="1:11" ht="12.75" customHeight="1" x14ac:dyDescent="0.2">
      <c r="A147" s="187"/>
      <c r="B147" s="219"/>
      <c r="C147" s="188"/>
      <c r="D147" s="190"/>
      <c r="E147" s="186"/>
      <c r="G147" s="178"/>
      <c r="H147" s="303"/>
      <c r="I147" s="302"/>
      <c r="J147" s="191"/>
      <c r="K147" s="236"/>
    </row>
    <row r="148" spans="1:11" ht="12.75" customHeight="1" x14ac:dyDescent="0.2">
      <c r="A148" s="187"/>
      <c r="B148" s="219"/>
      <c r="C148" s="188"/>
      <c r="D148" s="190"/>
      <c r="E148" s="186"/>
      <c r="G148" s="178"/>
      <c r="H148" s="303"/>
      <c r="I148" s="302"/>
      <c r="J148" s="191"/>
      <c r="K148" s="236"/>
    </row>
    <row r="149" spans="1:11" ht="12.75" customHeight="1" x14ac:dyDescent="0.2">
      <c r="A149" s="187"/>
      <c r="B149" s="219"/>
      <c r="C149" s="188"/>
      <c r="D149" s="39"/>
      <c r="E149" s="186"/>
      <c r="G149" s="178"/>
      <c r="H149" s="303"/>
      <c r="I149" s="302"/>
      <c r="J149" s="191"/>
      <c r="K149" s="236"/>
    </row>
    <row r="150" spans="1:11" ht="12.75" customHeight="1" x14ac:dyDescent="0.2">
      <c r="A150" s="187"/>
      <c r="B150" s="219"/>
      <c r="C150" s="188"/>
      <c r="D150" s="190"/>
      <c r="E150" s="186"/>
      <c r="G150" s="178"/>
      <c r="H150" s="303"/>
      <c r="I150" s="302"/>
      <c r="J150" s="191"/>
      <c r="K150" s="236"/>
    </row>
    <row r="151" spans="1:11" ht="12.75" customHeight="1" x14ac:dyDescent="0.2">
      <c r="A151" s="187"/>
      <c r="B151" s="219"/>
      <c r="C151" s="188"/>
      <c r="D151" s="39"/>
      <c r="E151" s="186"/>
      <c r="G151" s="178"/>
      <c r="H151" s="303"/>
      <c r="I151" s="302"/>
      <c r="J151" s="191"/>
      <c r="K151" s="236"/>
    </row>
    <row r="152" spans="1:11" ht="15" customHeight="1" x14ac:dyDescent="0.2">
      <c r="A152" s="187"/>
      <c r="B152" s="219"/>
      <c r="C152" s="188"/>
      <c r="D152" s="190"/>
      <c r="E152" s="186"/>
      <c r="G152" s="178"/>
      <c r="H152" s="303"/>
      <c r="I152" s="302"/>
      <c r="J152" s="191"/>
      <c r="K152" s="236"/>
    </row>
    <row r="153" spans="1:11" s="203" customFormat="1" ht="12.75" customHeight="1" x14ac:dyDescent="0.2">
      <c r="A153" s="198"/>
      <c r="B153" s="199"/>
      <c r="C153" s="200"/>
      <c r="D153" s="200"/>
      <c r="E153" s="200"/>
      <c r="F153" s="200"/>
      <c r="G153" s="200"/>
      <c r="H153" s="360"/>
      <c r="I153" s="305"/>
      <c r="J153" s="226" t="s">
        <v>106</v>
      </c>
      <c r="K153" s="237">
        <f>SUM(K7:K152)</f>
        <v>0</v>
      </c>
    </row>
    <row r="154" spans="1:11" s="203" customFormat="1" ht="12.75" customHeight="1" x14ac:dyDescent="0.2">
      <c r="A154" s="198"/>
      <c r="B154" s="272"/>
      <c r="C154" s="274"/>
      <c r="D154" s="200"/>
      <c r="E154" s="200"/>
      <c r="F154" s="200"/>
      <c r="G154" s="200"/>
      <c r="H154" s="360"/>
      <c r="I154" s="322"/>
      <c r="J154" s="227" t="s">
        <v>107</v>
      </c>
      <c r="K154" s="275">
        <f>K153</f>
        <v>0</v>
      </c>
    </row>
    <row r="155" spans="1:11" ht="12.75" customHeight="1" x14ac:dyDescent="0.2">
      <c r="A155" s="187" t="str">
        <f>IF(ISBLANK(H155),"",($E$8&amp;"."&amp;+(COUNTA(H$7:H155))))</f>
        <v/>
      </c>
      <c r="B155" s="219"/>
      <c r="C155" s="188"/>
      <c r="D155" s="190"/>
      <c r="E155" s="186"/>
      <c r="G155" s="178"/>
      <c r="H155" s="303"/>
      <c r="I155" s="302"/>
      <c r="J155" s="191"/>
      <c r="K155" s="236"/>
    </row>
    <row r="156" spans="1:11" ht="12.75" customHeight="1" x14ac:dyDescent="0.2">
      <c r="A156" s="187"/>
      <c r="B156" s="219"/>
      <c r="C156" s="196" t="s">
        <v>278</v>
      </c>
      <c r="D156" s="39"/>
      <c r="E156" s="186"/>
      <c r="H156" s="303"/>
      <c r="I156" s="302"/>
      <c r="J156" s="279"/>
      <c r="K156" s="236"/>
    </row>
    <row r="157" spans="1:11" ht="12.75" customHeight="1" x14ac:dyDescent="0.2">
      <c r="A157" s="187"/>
      <c r="B157" s="219"/>
      <c r="C157" s="197"/>
      <c r="D157" s="190"/>
      <c r="E157" s="186"/>
      <c r="H157" s="303"/>
      <c r="I157" s="302"/>
      <c r="J157" s="279"/>
      <c r="K157" s="236"/>
    </row>
    <row r="158" spans="1:11" ht="12.75" customHeight="1" x14ac:dyDescent="0.2">
      <c r="A158" s="187"/>
      <c r="B158" s="219"/>
      <c r="C158" s="571" t="s">
        <v>279</v>
      </c>
      <c r="D158" s="572"/>
      <c r="E158" s="572"/>
      <c r="F158" s="572"/>
      <c r="G158" s="572"/>
      <c r="H158" s="303"/>
      <c r="I158" s="302"/>
      <c r="J158" s="279"/>
      <c r="K158" s="236"/>
    </row>
    <row r="159" spans="1:11" ht="12.75" customHeight="1" x14ac:dyDescent="0.2">
      <c r="A159" s="187"/>
      <c r="B159" s="219"/>
      <c r="C159" s="571"/>
      <c r="D159" s="572"/>
      <c r="E159" s="572"/>
      <c r="F159" s="572"/>
      <c r="G159" s="572"/>
      <c r="H159" s="303"/>
      <c r="I159" s="302"/>
      <c r="J159" s="279"/>
      <c r="K159" s="236"/>
    </row>
    <row r="160" spans="1:11" ht="12.75" customHeight="1" x14ac:dyDescent="0.2">
      <c r="A160" s="187"/>
      <c r="B160" s="219"/>
      <c r="C160" s="571"/>
      <c r="D160" s="572"/>
      <c r="E160" s="572"/>
      <c r="F160" s="572"/>
      <c r="G160" s="572"/>
      <c r="H160" s="303"/>
      <c r="I160" s="302"/>
      <c r="J160" s="279"/>
      <c r="K160" s="236"/>
    </row>
    <row r="161" spans="1:11" ht="12.75" customHeight="1" x14ac:dyDescent="0.2">
      <c r="A161" s="187"/>
      <c r="B161" s="219"/>
      <c r="C161" s="196"/>
      <c r="D161" s="39"/>
      <c r="E161" s="186"/>
      <c r="H161" s="303"/>
      <c r="I161" s="302"/>
      <c r="J161" s="279"/>
      <c r="K161" s="236"/>
    </row>
    <row r="162" spans="1:11" ht="12.75" customHeight="1" x14ac:dyDescent="0.2">
      <c r="A162" s="187"/>
      <c r="B162" s="219"/>
      <c r="C162" s="311" t="s">
        <v>280</v>
      </c>
      <c r="D162" s="39"/>
      <c r="E162" s="186"/>
      <c r="H162" s="303"/>
      <c r="I162" s="302"/>
      <c r="J162" s="279"/>
      <c r="K162" s="236"/>
    </row>
    <row r="163" spans="1:11" ht="12.75" customHeight="1" x14ac:dyDescent="0.2">
      <c r="A163" s="187"/>
      <c r="B163" s="219"/>
      <c r="C163" s="314"/>
      <c r="D163" s="39"/>
      <c r="E163" s="186"/>
      <c r="H163" s="303"/>
      <c r="I163" s="302"/>
      <c r="J163" s="279"/>
      <c r="K163" s="236"/>
    </row>
    <row r="164" spans="1:11" ht="12.75" customHeight="1" x14ac:dyDescent="0.2">
      <c r="A164" s="187"/>
      <c r="B164" s="219"/>
      <c r="C164" s="573" t="s">
        <v>281</v>
      </c>
      <c r="D164" s="574"/>
      <c r="E164" s="574"/>
      <c r="F164" s="574"/>
      <c r="G164" s="574"/>
      <c r="H164" s="303"/>
      <c r="I164" s="302"/>
      <c r="J164" s="279"/>
      <c r="K164" s="236"/>
    </row>
    <row r="165" spans="1:11" ht="12.75" customHeight="1" x14ac:dyDescent="0.2">
      <c r="A165" s="187"/>
      <c r="B165" s="219"/>
      <c r="C165" s="573"/>
      <c r="D165" s="574"/>
      <c r="E165" s="574"/>
      <c r="F165" s="574"/>
      <c r="G165" s="574"/>
      <c r="H165" s="303"/>
      <c r="I165" s="302"/>
      <c r="J165" s="279"/>
      <c r="K165" s="236"/>
    </row>
    <row r="166" spans="1:11" ht="12.75" customHeight="1" x14ac:dyDescent="0.2">
      <c r="A166" s="187"/>
      <c r="B166" s="219"/>
      <c r="C166" s="573"/>
      <c r="D166" s="574"/>
      <c r="E166" s="574"/>
      <c r="F166" s="574"/>
      <c r="G166" s="574"/>
      <c r="H166" s="303"/>
      <c r="I166" s="302"/>
      <c r="J166" s="279"/>
      <c r="K166" s="236"/>
    </row>
    <row r="167" spans="1:11" ht="12.75" customHeight="1" x14ac:dyDescent="0.2">
      <c r="A167" s="187"/>
      <c r="B167" s="219"/>
      <c r="C167" s="573"/>
      <c r="D167" s="574"/>
      <c r="E167" s="574"/>
      <c r="F167" s="574"/>
      <c r="G167" s="574"/>
      <c r="H167" s="303"/>
      <c r="I167" s="302"/>
      <c r="J167" s="279"/>
      <c r="K167" s="236"/>
    </row>
    <row r="168" spans="1:11" ht="12.75" customHeight="1" x14ac:dyDescent="0.2">
      <c r="A168" s="187"/>
      <c r="B168" s="219"/>
      <c r="C168" s="573"/>
      <c r="D168" s="574"/>
      <c r="E168" s="574"/>
      <c r="F168" s="574"/>
      <c r="G168" s="574"/>
      <c r="H168" s="303"/>
      <c r="I168" s="302"/>
      <c r="J168" s="279"/>
      <c r="K168" s="236"/>
    </row>
    <row r="169" spans="1:11" ht="12.75" customHeight="1" x14ac:dyDescent="0.2">
      <c r="A169" s="187"/>
      <c r="B169" s="219"/>
      <c r="C169" s="573"/>
      <c r="D169" s="574"/>
      <c r="E169" s="574"/>
      <c r="F169" s="574"/>
      <c r="G169" s="574"/>
      <c r="H169" s="303"/>
      <c r="I169" s="302"/>
      <c r="J169" s="279"/>
      <c r="K169" s="236"/>
    </row>
    <row r="170" spans="1:11" ht="12.75" customHeight="1" x14ac:dyDescent="0.2">
      <c r="A170" s="187"/>
      <c r="B170" s="219"/>
      <c r="C170" s="573"/>
      <c r="D170" s="574"/>
      <c r="E170" s="574"/>
      <c r="F170" s="574"/>
      <c r="G170" s="574"/>
      <c r="H170" s="303"/>
      <c r="I170" s="302"/>
      <c r="J170" s="279"/>
      <c r="K170" s="236"/>
    </row>
    <row r="171" spans="1:11" ht="12.75" customHeight="1" x14ac:dyDescent="0.2">
      <c r="A171" s="187"/>
      <c r="C171" s="348"/>
      <c r="D171" s="346"/>
      <c r="E171" s="346"/>
      <c r="F171" s="346"/>
      <c r="G171" s="346"/>
      <c r="H171" s="303"/>
      <c r="I171" s="302"/>
      <c r="K171" s="236"/>
    </row>
    <row r="172" spans="1:11" ht="12.75" customHeight="1" x14ac:dyDescent="0.2">
      <c r="A172" s="187"/>
      <c r="C172" s="318" t="s">
        <v>282</v>
      </c>
      <c r="D172" s="346"/>
      <c r="E172" s="346"/>
      <c r="F172" s="346"/>
      <c r="G172" s="346"/>
      <c r="H172" s="303"/>
      <c r="I172" s="302"/>
      <c r="K172" s="236"/>
    </row>
    <row r="173" spans="1:11" ht="12.75" customHeight="1" x14ac:dyDescent="0.2">
      <c r="A173" s="187"/>
      <c r="C173" s="348"/>
      <c r="D173" s="346"/>
      <c r="E173" s="346"/>
      <c r="F173" s="346"/>
      <c r="G173" s="346"/>
      <c r="H173" s="303"/>
      <c r="I173" s="302"/>
      <c r="K173" s="236"/>
    </row>
    <row r="174" spans="1:11" ht="12.75" customHeight="1" x14ac:dyDescent="0.2">
      <c r="A174" s="187" t="str">
        <f>IF(ISBLANK(H174),"",($E$8&amp;"."&amp;+(COUNTA(H$7:H174))))</f>
        <v>5.1.38</v>
      </c>
      <c r="B174" s="219"/>
      <c r="C174" s="188"/>
      <c r="D174" s="190" t="s">
        <v>222</v>
      </c>
      <c r="E174" s="186" t="s">
        <v>223</v>
      </c>
      <c r="H174" s="317" t="s">
        <v>283</v>
      </c>
      <c r="I174" s="302"/>
      <c r="K174" s="236"/>
    </row>
    <row r="175" spans="1:11" ht="12.75" customHeight="1" x14ac:dyDescent="0.2">
      <c r="A175" s="187" t="str">
        <f>IF(ISBLANK(H175),"",($E$8&amp;"."&amp;+(COUNTA(H$7:H175))))</f>
        <v/>
      </c>
      <c r="B175" s="219"/>
      <c r="C175" s="188"/>
      <c r="D175" s="39"/>
      <c r="E175" s="186"/>
      <c r="H175" s="303"/>
      <c r="I175" s="302"/>
      <c r="K175" s="236"/>
    </row>
    <row r="176" spans="1:11" ht="12.75" customHeight="1" x14ac:dyDescent="0.2">
      <c r="A176" s="187" t="str">
        <f>IF(ISBLANK(H176),"",($E$8&amp;"."&amp;+(COUNTA(H$7:H176))))</f>
        <v>5.1.39</v>
      </c>
      <c r="B176" s="219"/>
      <c r="C176" s="188"/>
      <c r="D176" s="190" t="s">
        <v>225</v>
      </c>
      <c r="E176" s="186" t="s">
        <v>226</v>
      </c>
      <c r="H176" s="303" t="str">
        <f>H174</f>
        <v>m³</v>
      </c>
      <c r="I176" s="302">
        <v>1040</v>
      </c>
      <c r="K176" s="236"/>
    </row>
    <row r="177" spans="1:11" ht="12.75" customHeight="1" x14ac:dyDescent="0.2">
      <c r="A177" s="187"/>
      <c r="C177" s="188"/>
      <c r="D177" s="190"/>
      <c r="E177" s="186"/>
      <c r="H177" s="303"/>
      <c r="I177" s="302"/>
      <c r="K177" s="236"/>
    </row>
    <row r="178" spans="1:11" ht="12.75" customHeight="1" x14ac:dyDescent="0.2">
      <c r="A178" s="187"/>
      <c r="C178" s="188"/>
      <c r="D178" s="190"/>
      <c r="E178" s="186"/>
      <c r="H178" s="303"/>
      <c r="I178" s="302"/>
      <c r="K178" s="236"/>
    </row>
    <row r="179" spans="1:11" ht="12.75" customHeight="1" x14ac:dyDescent="0.2">
      <c r="A179" s="187"/>
      <c r="C179" s="318" t="s">
        <v>333</v>
      </c>
      <c r="D179" s="190"/>
      <c r="E179" s="186"/>
      <c r="H179" s="303"/>
      <c r="I179" s="302"/>
      <c r="K179" s="236"/>
    </row>
    <row r="180" spans="1:11" ht="12.75" customHeight="1" x14ac:dyDescent="0.2">
      <c r="A180" s="187"/>
      <c r="C180" s="188"/>
      <c r="D180" s="190"/>
      <c r="E180" s="186"/>
      <c r="H180" s="303"/>
      <c r="I180" s="302"/>
      <c r="K180" s="236"/>
    </row>
    <row r="181" spans="1:11" ht="12.75" customHeight="1" x14ac:dyDescent="0.2">
      <c r="A181" s="187" t="str">
        <f>IF(ISBLANK(H181),"",($E$8&amp;"."&amp;+(COUNTA(H$7:H181))))</f>
        <v>5.1.40</v>
      </c>
      <c r="B181" s="219"/>
      <c r="C181" s="188"/>
      <c r="D181" s="190" t="s">
        <v>222</v>
      </c>
      <c r="E181" s="186" t="s">
        <v>223</v>
      </c>
      <c r="H181" s="317" t="s">
        <v>224</v>
      </c>
      <c r="I181" s="302">
        <v>2600</v>
      </c>
      <c r="K181" s="236"/>
    </row>
    <row r="182" spans="1:11" ht="12.75" customHeight="1" x14ac:dyDescent="0.2">
      <c r="A182" s="187" t="str">
        <f>IF(ISBLANK(H182),"",($E$8&amp;"."&amp;+(COUNTA(H$7:H182))))</f>
        <v/>
      </c>
      <c r="B182" s="219"/>
      <c r="C182" s="188"/>
      <c r="D182" s="39"/>
      <c r="E182" s="186"/>
      <c r="H182" s="303"/>
      <c r="I182" s="302"/>
      <c r="K182" s="236"/>
    </row>
    <row r="183" spans="1:11" ht="12.75" customHeight="1" x14ac:dyDescent="0.2">
      <c r="A183" s="187" t="str">
        <f>IF(ISBLANK(H183),"",($E$8&amp;"."&amp;+(COUNTA(H$7:H183))))</f>
        <v>5.1.41</v>
      </c>
      <c r="B183" s="219"/>
      <c r="C183" s="188"/>
      <c r="D183" s="190" t="s">
        <v>225</v>
      </c>
      <c r="E183" s="186" t="s">
        <v>226</v>
      </c>
      <c r="H183" s="303" t="str">
        <f>H181</f>
        <v>m</v>
      </c>
      <c r="I183" s="302">
        <f>I181</f>
        <v>2600</v>
      </c>
      <c r="K183" s="236"/>
    </row>
    <row r="184" spans="1:11" ht="12.75" customHeight="1" x14ac:dyDescent="0.2">
      <c r="A184" s="187"/>
      <c r="C184" s="188"/>
      <c r="D184" s="190"/>
      <c r="E184" s="186"/>
      <c r="H184" s="303"/>
      <c r="I184" s="302"/>
      <c r="K184" s="236"/>
    </row>
    <row r="185" spans="1:11" ht="12.75" customHeight="1" x14ac:dyDescent="0.2">
      <c r="A185" s="187"/>
      <c r="C185" s="318" t="s">
        <v>285</v>
      </c>
      <c r="D185" s="190"/>
      <c r="E185" s="186"/>
      <c r="H185" s="303"/>
      <c r="I185" s="302"/>
      <c r="K185" s="236"/>
    </row>
    <row r="186" spans="1:11" ht="12.75" customHeight="1" x14ac:dyDescent="0.2">
      <c r="A186" s="187"/>
      <c r="C186" s="188"/>
      <c r="D186" s="190"/>
      <c r="E186" s="186"/>
      <c r="H186" s="303"/>
      <c r="I186" s="302"/>
      <c r="K186" s="236"/>
    </row>
    <row r="187" spans="1:11" ht="12.75" customHeight="1" x14ac:dyDescent="0.2">
      <c r="A187" s="187" t="str">
        <f>IF(ISBLANK(H187),"",($E$8&amp;"."&amp;+(COUNTA(H$7:H187))))</f>
        <v>5.1.42</v>
      </c>
      <c r="B187" s="219"/>
      <c r="C187" s="188"/>
      <c r="D187" s="190" t="s">
        <v>222</v>
      </c>
      <c r="E187" s="186" t="s">
        <v>223</v>
      </c>
      <c r="H187" s="317" t="s">
        <v>283</v>
      </c>
      <c r="I187" s="302">
        <v>832</v>
      </c>
      <c r="K187" s="236"/>
    </row>
    <row r="188" spans="1:11" ht="12.75" customHeight="1" x14ac:dyDescent="0.2">
      <c r="A188" s="187" t="str">
        <f>IF(ISBLANK(H188),"",($E$8&amp;"."&amp;+(COUNTA(H$7:H188))))</f>
        <v/>
      </c>
      <c r="B188" s="219"/>
      <c r="C188" s="188"/>
      <c r="D188" s="39"/>
      <c r="E188" s="186"/>
      <c r="H188" s="303"/>
      <c r="I188" s="302"/>
      <c r="K188" s="236"/>
    </row>
    <row r="189" spans="1:11" ht="12.75" customHeight="1" x14ac:dyDescent="0.2">
      <c r="A189" s="187" t="str">
        <f>IF(ISBLANK(H189),"",($E$8&amp;"."&amp;+(COUNTA(H$7:H189))))</f>
        <v>5.1.43</v>
      </c>
      <c r="B189" s="219"/>
      <c r="C189" s="188"/>
      <c r="D189" s="190" t="s">
        <v>225</v>
      </c>
      <c r="E189" s="186" t="s">
        <v>226</v>
      </c>
      <c r="H189" s="303" t="str">
        <f>H187</f>
        <v>m³</v>
      </c>
      <c r="I189" s="302">
        <f>I187</f>
        <v>832</v>
      </c>
      <c r="K189" s="236"/>
    </row>
    <row r="190" spans="1:11" ht="12.75" customHeight="1" x14ac:dyDescent="0.2">
      <c r="A190" s="187"/>
      <c r="C190" s="188"/>
      <c r="D190" s="190"/>
      <c r="E190" s="186"/>
      <c r="H190" s="303"/>
      <c r="I190" s="302"/>
      <c r="K190" s="236"/>
    </row>
    <row r="191" spans="1:11" ht="12.75" customHeight="1" x14ac:dyDescent="0.2">
      <c r="A191" s="187"/>
      <c r="C191" s="318" t="s">
        <v>286</v>
      </c>
      <c r="D191" s="190"/>
      <c r="E191" s="186"/>
      <c r="H191" s="303"/>
      <c r="I191" s="302"/>
      <c r="K191" s="236"/>
    </row>
    <row r="192" spans="1:11" ht="12.75" customHeight="1" x14ac:dyDescent="0.2">
      <c r="A192" s="187"/>
      <c r="C192" s="316"/>
      <c r="D192" s="190"/>
      <c r="E192" s="186"/>
      <c r="H192" s="303"/>
      <c r="I192" s="302"/>
      <c r="K192" s="236"/>
    </row>
    <row r="193" spans="1:11" ht="12.75" customHeight="1" x14ac:dyDescent="0.2">
      <c r="A193" s="187" t="str">
        <f>IF(ISBLANK(H193),"",($E$8&amp;"."&amp;+(COUNTA(H$7:H193))))</f>
        <v>5.1.44</v>
      </c>
      <c r="B193" s="219"/>
      <c r="C193" s="188"/>
      <c r="D193" s="190" t="s">
        <v>222</v>
      </c>
      <c r="E193" s="186" t="s">
        <v>223</v>
      </c>
      <c r="H193" s="317" t="s">
        <v>224</v>
      </c>
      <c r="I193" s="302">
        <v>300</v>
      </c>
      <c r="K193" s="236"/>
    </row>
    <row r="194" spans="1:11" ht="12.75" customHeight="1" x14ac:dyDescent="0.2">
      <c r="A194" s="187" t="str">
        <f>IF(ISBLANK(H194),"",($E$8&amp;"."&amp;+(COUNTA(H$7:H194))))</f>
        <v/>
      </c>
      <c r="B194" s="219"/>
      <c r="C194" s="188"/>
      <c r="D194" s="39"/>
      <c r="E194" s="186"/>
      <c r="H194" s="303"/>
      <c r="I194" s="302"/>
      <c r="K194" s="236"/>
    </row>
    <row r="195" spans="1:11" ht="12.75" customHeight="1" x14ac:dyDescent="0.2">
      <c r="A195" s="187" t="str">
        <f>IF(ISBLANK(H195),"",($E$8&amp;"."&amp;+(COUNTA(H$7:H195))))</f>
        <v>5.1.45</v>
      </c>
      <c r="B195" s="219"/>
      <c r="C195" s="188"/>
      <c r="D195" s="190" t="s">
        <v>225</v>
      </c>
      <c r="E195" s="186" t="s">
        <v>226</v>
      </c>
      <c r="H195" s="303" t="str">
        <f>H193</f>
        <v>m</v>
      </c>
      <c r="I195" s="302">
        <f>I193</f>
        <v>300</v>
      </c>
      <c r="K195" s="236"/>
    </row>
    <row r="196" spans="1:11" ht="12.75" customHeight="1" x14ac:dyDescent="0.2">
      <c r="A196" s="187"/>
      <c r="C196" s="316"/>
      <c r="D196" s="190"/>
      <c r="E196" s="186"/>
      <c r="H196" s="303"/>
      <c r="I196" s="302"/>
      <c r="K196" s="236"/>
    </row>
    <row r="197" spans="1:11" ht="12.75" customHeight="1" x14ac:dyDescent="0.2">
      <c r="A197" s="187"/>
      <c r="C197" s="318" t="s">
        <v>287</v>
      </c>
      <c r="D197" s="190"/>
      <c r="E197" s="186"/>
      <c r="H197" s="303"/>
      <c r="I197" s="302"/>
      <c r="K197" s="236"/>
    </row>
    <row r="198" spans="1:11" ht="12.75" customHeight="1" x14ac:dyDescent="0.2">
      <c r="A198" s="187"/>
      <c r="C198" s="316"/>
      <c r="D198" s="190"/>
      <c r="E198" s="186"/>
      <c r="H198" s="303"/>
      <c r="I198" s="302"/>
      <c r="K198" s="236"/>
    </row>
    <row r="199" spans="1:11" ht="12.75" customHeight="1" x14ac:dyDescent="0.2">
      <c r="A199" s="187" t="str">
        <f>IF(ISBLANK(H199),"",($E$8&amp;"."&amp;+(COUNTA(H$7:H199))))</f>
        <v>5.1.46</v>
      </c>
      <c r="B199" s="219"/>
      <c r="C199" s="188"/>
      <c r="D199" s="190" t="s">
        <v>222</v>
      </c>
      <c r="E199" s="186" t="s">
        <v>223</v>
      </c>
      <c r="H199" s="317" t="s">
        <v>224</v>
      </c>
      <c r="I199" s="302">
        <v>180</v>
      </c>
      <c r="K199" s="236"/>
    </row>
    <row r="200" spans="1:11" ht="12.75" customHeight="1" x14ac:dyDescent="0.2">
      <c r="A200" s="187" t="str">
        <f>IF(ISBLANK(H200),"",($E$8&amp;"."&amp;+(COUNTA(H$7:H200))))</f>
        <v/>
      </c>
      <c r="B200" s="219"/>
      <c r="C200" s="188"/>
      <c r="D200" s="39"/>
      <c r="E200" s="186"/>
      <c r="H200" s="303"/>
      <c r="I200" s="302"/>
      <c r="K200" s="236"/>
    </row>
    <row r="201" spans="1:11" ht="12.75" customHeight="1" x14ac:dyDescent="0.2">
      <c r="A201" s="187" t="str">
        <f>IF(ISBLANK(H201),"",($E$8&amp;"."&amp;+(COUNTA(H$7:H201))))</f>
        <v>5.1.47</v>
      </c>
      <c r="B201" s="219"/>
      <c r="C201" s="188"/>
      <c r="D201" s="190" t="s">
        <v>225</v>
      </c>
      <c r="E201" s="186" t="s">
        <v>226</v>
      </c>
      <c r="H201" s="303" t="str">
        <f>H199</f>
        <v>m</v>
      </c>
      <c r="I201" s="302">
        <f>I199</f>
        <v>180</v>
      </c>
      <c r="K201" s="236"/>
    </row>
    <row r="202" spans="1:11" ht="12.75" customHeight="1" x14ac:dyDescent="0.2">
      <c r="A202" s="187"/>
      <c r="C202" s="348"/>
      <c r="D202" s="346"/>
      <c r="E202" s="346"/>
      <c r="F202" s="346"/>
      <c r="G202" s="346"/>
      <c r="H202" s="303"/>
      <c r="I202" s="302"/>
      <c r="K202" s="236"/>
    </row>
    <row r="203" spans="1:11" ht="12.75" customHeight="1" x14ac:dyDescent="0.2">
      <c r="A203" s="187"/>
      <c r="C203" s="348"/>
      <c r="D203" s="346"/>
      <c r="E203" s="346"/>
      <c r="F203" s="346"/>
      <c r="G203" s="346"/>
      <c r="H203" s="303"/>
      <c r="I203" s="302"/>
      <c r="K203" s="236"/>
    </row>
    <row r="204" spans="1:11" ht="12.75" customHeight="1" x14ac:dyDescent="0.2">
      <c r="A204" s="187"/>
      <c r="B204" s="219"/>
      <c r="C204" s="311" t="s">
        <v>288</v>
      </c>
      <c r="D204" s="189"/>
      <c r="E204" s="186"/>
      <c r="H204" s="303"/>
      <c r="I204" s="302"/>
      <c r="J204" s="279"/>
      <c r="K204" s="236"/>
    </row>
    <row r="205" spans="1:11" ht="12.75" customHeight="1" x14ac:dyDescent="0.2">
      <c r="A205" s="187"/>
      <c r="B205" s="219"/>
      <c r="C205" s="196"/>
      <c r="D205" s="39"/>
      <c r="E205" s="186"/>
      <c r="H205" s="303"/>
      <c r="I205" s="302"/>
      <c r="J205" s="279"/>
      <c r="K205" s="236"/>
    </row>
    <row r="206" spans="1:11" ht="12.75" customHeight="1" x14ac:dyDescent="0.2">
      <c r="A206" s="187" t="str">
        <f>IF(ISBLANK(H206),"",($E$8&amp;"."&amp;+(COUNTA(H$7:H206))))</f>
        <v>5.1.48</v>
      </c>
      <c r="B206" s="219"/>
      <c r="C206" s="188"/>
      <c r="D206" s="190" t="s">
        <v>222</v>
      </c>
      <c r="E206" s="186" t="s">
        <v>223</v>
      </c>
      <c r="H206" s="317" t="s">
        <v>228</v>
      </c>
      <c r="I206" s="302">
        <v>2</v>
      </c>
      <c r="J206" s="279"/>
      <c r="K206" s="236"/>
    </row>
    <row r="207" spans="1:11" ht="12.75" customHeight="1" x14ac:dyDescent="0.2">
      <c r="A207" s="187" t="str">
        <f>IF(ISBLANK(H207),"",($E$8&amp;"."&amp;+(COUNTA(H$7:H207))))</f>
        <v/>
      </c>
      <c r="B207" s="219"/>
      <c r="C207" s="188"/>
      <c r="D207" s="39"/>
      <c r="E207" s="186"/>
      <c r="H207" s="303"/>
      <c r="I207" s="302"/>
      <c r="J207" s="279"/>
      <c r="K207" s="236"/>
    </row>
    <row r="208" spans="1:11" ht="12.75" customHeight="1" x14ac:dyDescent="0.2">
      <c r="A208" s="187" t="str">
        <f>IF(ISBLANK(H208),"",($E$8&amp;"."&amp;+(COUNTA(H$7:H208))))</f>
        <v>5.1.49</v>
      </c>
      <c r="B208" s="219"/>
      <c r="C208" s="188"/>
      <c r="D208" s="190" t="s">
        <v>225</v>
      </c>
      <c r="E208" s="186" t="s">
        <v>226</v>
      </c>
      <c r="H208" s="303" t="str">
        <f>H206</f>
        <v>ea</v>
      </c>
      <c r="I208" s="302">
        <f>I206</f>
        <v>2</v>
      </c>
      <c r="J208" s="279"/>
      <c r="K208" s="236"/>
    </row>
    <row r="209" spans="1:11" ht="12.75" customHeight="1" x14ac:dyDescent="0.2">
      <c r="A209" s="187"/>
      <c r="B209" s="219"/>
      <c r="C209" s="188"/>
      <c r="D209" s="190"/>
      <c r="E209" s="186"/>
      <c r="G209" s="178"/>
      <c r="H209" s="303"/>
      <c r="I209" s="302"/>
      <c r="J209" s="191"/>
      <c r="K209" s="236"/>
    </row>
    <row r="210" spans="1:11" ht="12.75" customHeight="1" x14ac:dyDescent="0.2">
      <c r="A210" s="187"/>
      <c r="B210" s="219"/>
      <c r="C210" s="311" t="s">
        <v>289</v>
      </c>
      <c r="D210" s="189"/>
      <c r="E210" s="186"/>
      <c r="G210" s="178"/>
      <c r="H210" s="303"/>
      <c r="I210" s="302"/>
      <c r="J210" s="191"/>
      <c r="K210" s="236"/>
    </row>
    <row r="211" spans="1:11" ht="12.75" customHeight="1" x14ac:dyDescent="0.2">
      <c r="A211" s="187"/>
      <c r="B211" s="219"/>
      <c r="C211" s="196"/>
      <c r="D211" s="39"/>
      <c r="E211" s="186"/>
      <c r="G211" s="178"/>
      <c r="H211" s="303"/>
      <c r="I211" s="302"/>
      <c r="J211" s="191"/>
      <c r="K211" s="236"/>
    </row>
    <row r="212" spans="1:11" ht="12.75" customHeight="1" x14ac:dyDescent="0.2">
      <c r="A212" s="187" t="str">
        <f>IF(ISBLANK(H212),"",($E$8&amp;"."&amp;+(COUNTA(H$7:H212))))</f>
        <v>5.1.50</v>
      </c>
      <c r="B212" s="219"/>
      <c r="C212" s="188"/>
      <c r="D212" s="190" t="s">
        <v>222</v>
      </c>
      <c r="E212" s="186" t="s">
        <v>223</v>
      </c>
      <c r="G212" s="178"/>
      <c r="H212" s="317" t="s">
        <v>228</v>
      </c>
      <c r="I212" s="302">
        <f>ROUNDUP(I181/300,0)</f>
        <v>9</v>
      </c>
      <c r="J212" s="191"/>
      <c r="K212" s="236"/>
    </row>
    <row r="213" spans="1:11" ht="12.75" customHeight="1" x14ac:dyDescent="0.2">
      <c r="A213" s="187" t="str">
        <f>IF(ISBLANK(H213),"",($E$8&amp;"."&amp;+(COUNTA(H$7:H213))))</f>
        <v/>
      </c>
      <c r="B213" s="219"/>
      <c r="C213" s="188"/>
      <c r="D213" s="39"/>
      <c r="E213" s="186"/>
      <c r="G213" s="178"/>
      <c r="H213" s="303"/>
      <c r="I213" s="302"/>
      <c r="J213" s="191"/>
      <c r="K213" s="236"/>
    </row>
    <row r="214" spans="1:11" ht="12.75" customHeight="1" x14ac:dyDescent="0.2">
      <c r="A214" s="187" t="str">
        <f>IF(ISBLANK(H214),"",($E$8&amp;"."&amp;+(COUNTA(H$7:H214))))</f>
        <v>5.1.51</v>
      </c>
      <c r="B214" s="219"/>
      <c r="C214" s="188"/>
      <c r="D214" s="190" t="s">
        <v>225</v>
      </c>
      <c r="E214" s="186" t="s">
        <v>226</v>
      </c>
      <c r="G214" s="178"/>
      <c r="H214" s="303" t="str">
        <f>H212</f>
        <v>ea</v>
      </c>
      <c r="I214" s="302">
        <f>I212</f>
        <v>9</v>
      </c>
      <c r="J214" s="191"/>
      <c r="K214" s="236"/>
    </row>
    <row r="215" spans="1:11" ht="12.75" customHeight="1" x14ac:dyDescent="0.2">
      <c r="A215" s="187"/>
      <c r="B215" s="219"/>
      <c r="C215" s="188"/>
      <c r="D215" s="190"/>
      <c r="E215" s="186"/>
      <c r="H215" s="317"/>
      <c r="I215" s="302"/>
      <c r="K215" s="236"/>
    </row>
    <row r="216" spans="1:11" s="383" customFormat="1" ht="12.75" customHeight="1" x14ac:dyDescent="0.2">
      <c r="A216" s="378"/>
      <c r="B216" s="379"/>
      <c r="C216" s="397" t="s">
        <v>356</v>
      </c>
      <c r="D216" s="398"/>
      <c r="E216" s="382"/>
      <c r="G216" s="384"/>
      <c r="H216" s="385"/>
      <c r="I216" s="386"/>
      <c r="J216" s="387"/>
      <c r="K216" s="388"/>
    </row>
    <row r="217" spans="1:11" s="383" customFormat="1" ht="12.75" customHeight="1" x14ac:dyDescent="0.2">
      <c r="A217" s="378"/>
      <c r="B217" s="379"/>
      <c r="C217" s="399"/>
      <c r="D217" s="380"/>
      <c r="E217" s="382"/>
      <c r="G217" s="384"/>
      <c r="H217" s="385"/>
      <c r="I217" s="386"/>
      <c r="J217" s="387"/>
      <c r="K217" s="388"/>
    </row>
    <row r="218" spans="1:11" s="383" customFormat="1" ht="12.75" customHeight="1" x14ac:dyDescent="0.2">
      <c r="A218" s="378" t="str">
        <f>IF(ISBLANK(H218),"",($E$8&amp;"."&amp;+(COUNTA(H$7:H218))))</f>
        <v>5.1.52</v>
      </c>
      <c r="B218" s="379"/>
      <c r="C218" s="380"/>
      <c r="D218" s="381" t="s">
        <v>222</v>
      </c>
      <c r="E218" s="382" t="s">
        <v>223</v>
      </c>
      <c r="G218" s="384"/>
      <c r="H218" s="396" t="s">
        <v>224</v>
      </c>
      <c r="I218" s="386">
        <f>2*I181</f>
        <v>5200</v>
      </c>
      <c r="J218" s="387"/>
      <c r="K218" s="388"/>
    </row>
    <row r="219" spans="1:11" s="383" customFormat="1" ht="12.75" customHeight="1" x14ac:dyDescent="0.2">
      <c r="A219" s="378" t="str">
        <f>IF(ISBLANK(H219),"",($E$8&amp;"."&amp;+(COUNTA(H$7:H219))))</f>
        <v/>
      </c>
      <c r="B219" s="379"/>
      <c r="C219" s="380"/>
      <c r="D219" s="380"/>
      <c r="E219" s="382"/>
      <c r="G219" s="384"/>
      <c r="H219" s="385"/>
      <c r="I219" s="386"/>
      <c r="J219" s="387"/>
      <c r="K219" s="388"/>
    </row>
    <row r="220" spans="1:11" s="383" customFormat="1" ht="12.75" customHeight="1" x14ac:dyDescent="0.2">
      <c r="A220" s="378" t="str">
        <f>IF(ISBLANK(H220),"",($E$8&amp;"."&amp;+(COUNTA(H$7:H220))))</f>
        <v>5.1.53</v>
      </c>
      <c r="B220" s="379"/>
      <c r="C220" s="380"/>
      <c r="D220" s="381" t="s">
        <v>225</v>
      </c>
      <c r="E220" s="382" t="s">
        <v>226</v>
      </c>
      <c r="G220" s="384"/>
      <c r="H220" s="385" t="str">
        <f>H218</f>
        <v>m</v>
      </c>
      <c r="I220" s="386">
        <f>I218</f>
        <v>5200</v>
      </c>
      <c r="J220" s="387"/>
      <c r="K220" s="388"/>
    </row>
    <row r="221" spans="1:11" s="383" customFormat="1" ht="12.75" customHeight="1" x14ac:dyDescent="0.2">
      <c r="A221" s="378"/>
      <c r="B221" s="379"/>
      <c r="C221" s="380"/>
      <c r="D221" s="381"/>
      <c r="E221" s="382"/>
      <c r="G221" s="384"/>
      <c r="H221" s="385"/>
      <c r="I221" s="386"/>
      <c r="J221" s="387"/>
      <c r="K221" s="388"/>
    </row>
    <row r="222" spans="1:11" s="383" customFormat="1" ht="12.75" customHeight="1" x14ac:dyDescent="0.2">
      <c r="A222" s="378"/>
      <c r="B222" s="379"/>
      <c r="C222" s="380"/>
      <c r="D222" s="381"/>
      <c r="E222" s="382"/>
      <c r="G222" s="384"/>
      <c r="H222" s="385"/>
      <c r="I222" s="386"/>
      <c r="J222" s="387"/>
      <c r="K222" s="388"/>
    </row>
    <row r="223" spans="1:11" s="383" customFormat="1" ht="12.75" customHeight="1" x14ac:dyDescent="0.2">
      <c r="A223" s="378"/>
      <c r="B223" s="379"/>
      <c r="C223" s="380"/>
      <c r="D223" s="381"/>
      <c r="E223" s="382"/>
      <c r="G223" s="384"/>
      <c r="H223" s="385"/>
      <c r="I223" s="386"/>
      <c r="J223" s="387"/>
      <c r="K223" s="388"/>
    </row>
    <row r="224" spans="1:11" s="383" customFormat="1" ht="12.75" customHeight="1" x14ac:dyDescent="0.2">
      <c r="A224" s="378"/>
      <c r="B224" s="379"/>
      <c r="C224" s="380"/>
      <c r="D224" s="381"/>
      <c r="E224" s="382"/>
      <c r="G224" s="384"/>
      <c r="H224" s="385"/>
      <c r="I224" s="386"/>
      <c r="J224" s="387"/>
      <c r="K224" s="388"/>
    </row>
    <row r="225" spans="1:11" s="383" customFormat="1" ht="12.75" customHeight="1" x14ac:dyDescent="0.2">
      <c r="A225" s="378"/>
      <c r="B225" s="379"/>
      <c r="C225" s="380"/>
      <c r="D225" s="381"/>
      <c r="E225" s="382"/>
      <c r="G225" s="384"/>
      <c r="H225" s="385"/>
      <c r="I225" s="386"/>
      <c r="J225" s="387"/>
      <c r="K225" s="388"/>
    </row>
    <row r="226" spans="1:11" s="383" customFormat="1" ht="12.75" customHeight="1" x14ac:dyDescent="0.2">
      <c r="A226" s="378"/>
      <c r="B226" s="379"/>
      <c r="C226" s="380"/>
      <c r="D226" s="381"/>
      <c r="E226" s="382"/>
      <c r="G226" s="384"/>
      <c r="H226" s="385"/>
      <c r="I226" s="386"/>
      <c r="J226" s="387"/>
      <c r="K226" s="388"/>
    </row>
    <row r="227" spans="1:11" s="383" customFormat="1" ht="12.75" customHeight="1" x14ac:dyDescent="0.2">
      <c r="A227" s="378"/>
      <c r="B227" s="379"/>
      <c r="C227" s="380"/>
      <c r="D227" s="381"/>
      <c r="E227" s="382"/>
      <c r="G227" s="384"/>
      <c r="H227" s="385"/>
      <c r="I227" s="386"/>
      <c r="J227" s="387"/>
      <c r="K227" s="388"/>
    </row>
    <row r="228" spans="1:11" s="383" customFormat="1" ht="12.75" customHeight="1" x14ac:dyDescent="0.2">
      <c r="A228" s="378"/>
      <c r="B228" s="379"/>
      <c r="C228" s="380"/>
      <c r="D228" s="381"/>
      <c r="E228" s="382"/>
      <c r="G228" s="384"/>
      <c r="H228" s="385"/>
      <c r="I228" s="386"/>
      <c r="J228" s="387"/>
      <c r="K228" s="388"/>
    </row>
    <row r="229" spans="1:11" s="383" customFormat="1" ht="12.75" customHeight="1" x14ac:dyDescent="0.2">
      <c r="A229" s="378"/>
      <c r="B229" s="379"/>
      <c r="C229" s="380"/>
      <c r="D229" s="381"/>
      <c r="E229" s="382"/>
      <c r="G229" s="384"/>
      <c r="H229" s="385"/>
      <c r="I229" s="386"/>
      <c r="J229" s="387"/>
      <c r="K229" s="388"/>
    </row>
    <row r="230" spans="1:11" s="383" customFormat="1" ht="12.75" customHeight="1" x14ac:dyDescent="0.2">
      <c r="A230" s="378"/>
      <c r="B230" s="379"/>
      <c r="C230" s="380"/>
      <c r="D230" s="381"/>
      <c r="E230" s="382"/>
      <c r="G230" s="384"/>
      <c r="H230" s="385"/>
      <c r="I230" s="386"/>
      <c r="J230" s="387"/>
      <c r="K230" s="388"/>
    </row>
    <row r="231" spans="1:11" s="383" customFormat="1" ht="12.75" customHeight="1" x14ac:dyDescent="0.2">
      <c r="A231" s="378"/>
      <c r="B231" s="379"/>
      <c r="C231" s="380"/>
      <c r="D231" s="381"/>
      <c r="E231" s="382"/>
      <c r="G231" s="384"/>
      <c r="H231" s="385"/>
      <c r="I231" s="386"/>
      <c r="J231" s="387"/>
      <c r="K231" s="388"/>
    </row>
    <row r="232" spans="1:11" s="383" customFormat="1" ht="12.75" customHeight="1" x14ac:dyDescent="0.2">
      <c r="A232" s="378"/>
      <c r="B232" s="379"/>
      <c r="C232" s="380"/>
      <c r="D232" s="381"/>
      <c r="E232" s="382"/>
      <c r="G232" s="384"/>
      <c r="H232" s="385"/>
      <c r="I232" s="386"/>
      <c r="J232" s="387"/>
      <c r="K232" s="388"/>
    </row>
    <row r="233" spans="1:11" s="383" customFormat="1" ht="12.75" customHeight="1" x14ac:dyDescent="0.2">
      <c r="A233" s="378"/>
      <c r="B233" s="379"/>
      <c r="C233" s="397"/>
      <c r="D233" s="398"/>
      <c r="E233" s="382"/>
      <c r="G233" s="384"/>
      <c r="H233" s="385"/>
      <c r="I233" s="386"/>
      <c r="J233" s="387"/>
      <c r="K233" s="388"/>
    </row>
    <row r="234" spans="1:11" s="383" customFormat="1" ht="12.75" customHeight="1" x14ac:dyDescent="0.2">
      <c r="A234" s="378"/>
      <c r="B234" s="379"/>
      <c r="C234" s="399"/>
      <c r="D234" s="380"/>
      <c r="E234" s="382"/>
      <c r="G234" s="384"/>
      <c r="H234" s="385"/>
      <c r="I234" s="386"/>
      <c r="J234" s="387"/>
      <c r="K234" s="388"/>
    </row>
    <row r="235" spans="1:11" s="383" customFormat="1" ht="12.75" customHeight="1" x14ac:dyDescent="0.2">
      <c r="A235" s="378"/>
      <c r="B235" s="379"/>
      <c r="C235" s="380"/>
      <c r="D235" s="381"/>
      <c r="E235" s="382"/>
      <c r="G235" s="384"/>
      <c r="H235" s="396"/>
      <c r="I235" s="386"/>
      <c r="J235" s="387"/>
      <c r="K235" s="388"/>
    </row>
    <row r="236" spans="1:11" s="203" customFormat="1" ht="12.75" customHeight="1" x14ac:dyDescent="0.2">
      <c r="A236" s="198"/>
      <c r="B236" s="199"/>
      <c r="C236" s="200"/>
      <c r="D236" s="200"/>
      <c r="E236" s="200"/>
      <c r="F236" s="200"/>
      <c r="G236" s="200"/>
      <c r="H236" s="307"/>
      <c r="I236" s="307"/>
      <c r="J236" s="226" t="s">
        <v>106</v>
      </c>
      <c r="K236" s="237"/>
    </row>
    <row r="237" spans="1:11" s="203" customFormat="1" ht="12.75" customHeight="1" x14ac:dyDescent="0.2">
      <c r="A237" s="198"/>
      <c r="B237" s="272"/>
      <c r="C237" s="274"/>
      <c r="D237" s="200"/>
      <c r="E237" s="200"/>
      <c r="F237" s="200"/>
      <c r="G237" s="200"/>
      <c r="H237" s="307"/>
      <c r="I237" s="309"/>
      <c r="J237" s="326" t="s">
        <v>107</v>
      </c>
      <c r="K237" s="275"/>
    </row>
    <row r="238" spans="1:11" s="383" customFormat="1" ht="12.75" customHeight="1" x14ac:dyDescent="0.2">
      <c r="A238" s="378"/>
      <c r="B238" s="390"/>
      <c r="C238" s="380"/>
      <c r="D238" s="381"/>
      <c r="E238" s="382"/>
      <c r="G238" s="393"/>
      <c r="H238" s="385"/>
      <c r="I238" s="386"/>
      <c r="J238" s="391"/>
      <c r="K238" s="388"/>
    </row>
    <row r="239" spans="1:11" s="383" customFormat="1" ht="12.75" customHeight="1" x14ac:dyDescent="0.2">
      <c r="A239" s="378"/>
      <c r="B239" s="379"/>
      <c r="C239" s="397" t="s">
        <v>353</v>
      </c>
      <c r="D239" s="398"/>
      <c r="E239" s="382"/>
      <c r="G239" s="384"/>
      <c r="H239" s="385"/>
      <c r="I239" s="386"/>
      <c r="J239" s="387"/>
      <c r="K239" s="388"/>
    </row>
    <row r="240" spans="1:11" s="383" customFormat="1" ht="12.75" customHeight="1" x14ac:dyDescent="0.2">
      <c r="A240" s="378"/>
      <c r="B240" s="379"/>
      <c r="C240" s="399"/>
      <c r="D240" s="380"/>
      <c r="E240" s="382"/>
      <c r="G240" s="384"/>
      <c r="H240" s="385"/>
      <c r="I240" s="386"/>
      <c r="J240" s="387"/>
      <c r="K240" s="388"/>
    </row>
    <row r="241" spans="1:11" s="383" customFormat="1" ht="12.75" customHeight="1" x14ac:dyDescent="0.2">
      <c r="A241" s="378" t="str">
        <f>IF(ISBLANK(H241),"",($E$8&amp;"."&amp;+(COUNTA(H$7:H241))))</f>
        <v>5.1.54</v>
      </c>
      <c r="B241" s="379"/>
      <c r="C241" s="380"/>
      <c r="D241" s="381" t="s">
        <v>222</v>
      </c>
      <c r="E241" s="382" t="s">
        <v>223</v>
      </c>
      <c r="G241" s="384"/>
      <c r="H241" s="396" t="s">
        <v>224</v>
      </c>
      <c r="I241" s="386">
        <v>1</v>
      </c>
      <c r="J241" s="387"/>
      <c r="K241" s="388"/>
    </row>
    <row r="242" spans="1:11" s="383" customFormat="1" ht="12.75" customHeight="1" x14ac:dyDescent="0.2">
      <c r="A242" s="378" t="str">
        <f>IF(ISBLANK(H242),"",($E$8&amp;"."&amp;+(COUNTA(H$7:H242))))</f>
        <v/>
      </c>
      <c r="B242" s="379"/>
      <c r="C242" s="380"/>
      <c r="D242" s="380"/>
      <c r="E242" s="382"/>
      <c r="G242" s="384"/>
      <c r="H242" s="385"/>
      <c r="I242" s="386"/>
      <c r="J242" s="387"/>
      <c r="K242" s="388"/>
    </row>
    <row r="243" spans="1:11" s="383" customFormat="1" ht="12.75" customHeight="1" x14ac:dyDescent="0.2">
      <c r="A243" s="378" t="str">
        <f>IF(ISBLANK(H243),"",($E$8&amp;"."&amp;+(COUNTA(H$7:H243))))</f>
        <v>5.1.55</v>
      </c>
      <c r="B243" s="379"/>
      <c r="C243" s="380"/>
      <c r="D243" s="381" t="s">
        <v>225</v>
      </c>
      <c r="E243" s="382" t="s">
        <v>226</v>
      </c>
      <c r="G243" s="384"/>
      <c r="H243" s="385" t="str">
        <f>H241</f>
        <v>m</v>
      </c>
      <c r="I243" s="386">
        <f>I241</f>
        <v>1</v>
      </c>
      <c r="J243" s="387"/>
      <c r="K243" s="388"/>
    </row>
    <row r="244" spans="1:11" s="383" customFormat="1" ht="12.75" customHeight="1" x14ac:dyDescent="0.2">
      <c r="A244" s="378"/>
      <c r="B244" s="390"/>
      <c r="C244" s="380"/>
      <c r="D244" s="381"/>
      <c r="E244" s="382"/>
      <c r="G244" s="393"/>
      <c r="H244" s="385"/>
      <c r="I244" s="386"/>
      <c r="J244" s="391"/>
      <c r="K244" s="388"/>
    </row>
    <row r="245" spans="1:11" s="383" customFormat="1" ht="12.75" customHeight="1" x14ac:dyDescent="0.2">
      <c r="A245" s="378"/>
      <c r="B245" s="390"/>
      <c r="C245" s="431"/>
      <c r="D245" s="381"/>
      <c r="E245" s="382"/>
      <c r="H245" s="396"/>
      <c r="I245" s="386"/>
      <c r="J245" s="433"/>
      <c r="K245" s="388"/>
    </row>
    <row r="246" spans="1:11" s="193" customFormat="1" ht="12.75" customHeight="1" x14ac:dyDescent="0.2">
      <c r="A246" s="367"/>
      <c r="B246" s="280"/>
      <c r="C246" s="389" t="s">
        <v>365</v>
      </c>
      <c r="D246" s="368"/>
      <c r="E246" s="224"/>
      <c r="G246" s="225"/>
      <c r="H246" s="304"/>
      <c r="I246" s="369"/>
      <c r="J246" s="370"/>
      <c r="K246" s="371"/>
    </row>
    <row r="247" spans="1:11" s="193" customFormat="1" ht="12.75" customHeight="1" x14ac:dyDescent="0.2">
      <c r="A247" s="367"/>
      <c r="B247" s="280"/>
      <c r="C247" s="281"/>
      <c r="D247" s="282"/>
      <c r="E247" s="224"/>
      <c r="G247" s="225"/>
      <c r="H247" s="304"/>
      <c r="I247" s="369"/>
      <c r="J247" s="370"/>
      <c r="K247" s="371"/>
    </row>
    <row r="248" spans="1:11" s="383" customFormat="1" ht="12.75" customHeight="1" x14ac:dyDescent="0.2">
      <c r="A248" s="378" t="str">
        <f>IF(ISBLANK(H248),"",($E$8&amp;"."&amp;+(COUNTA(H$7:H248))))</f>
        <v>5.1.56</v>
      </c>
      <c r="B248" s="379"/>
      <c r="C248" s="380"/>
      <c r="D248" s="381" t="s">
        <v>222</v>
      </c>
      <c r="E248" s="382" t="s">
        <v>223</v>
      </c>
      <c r="G248" s="384"/>
      <c r="H248" s="396" t="s">
        <v>366</v>
      </c>
      <c r="I248" s="386">
        <f>ROUNDUP(I181/150,0)</f>
        <v>18</v>
      </c>
      <c r="J248" s="387"/>
      <c r="K248" s="388"/>
    </row>
    <row r="249" spans="1:11" s="383" customFormat="1" ht="12.75" customHeight="1" x14ac:dyDescent="0.2">
      <c r="A249" s="378" t="str">
        <f>IF(ISBLANK(H249),"",($E$8&amp;"."&amp;+(COUNTA(H$7:H249))))</f>
        <v/>
      </c>
      <c r="B249" s="379"/>
      <c r="C249" s="380"/>
      <c r="D249" s="380"/>
      <c r="E249" s="382"/>
      <c r="G249" s="384"/>
      <c r="H249" s="385"/>
      <c r="I249" s="386"/>
      <c r="J249" s="387"/>
      <c r="K249" s="388"/>
    </row>
    <row r="250" spans="1:11" s="383" customFormat="1" ht="12.75" customHeight="1" x14ac:dyDescent="0.2">
      <c r="A250" s="378" t="str">
        <f>IF(ISBLANK(H250),"",($E$8&amp;"."&amp;+(COUNTA(H$7:H250))))</f>
        <v>5.1.57</v>
      </c>
      <c r="B250" s="379"/>
      <c r="C250" s="380"/>
      <c r="D250" s="381" t="s">
        <v>225</v>
      </c>
      <c r="E250" s="382" t="s">
        <v>226</v>
      </c>
      <c r="G250" s="384"/>
      <c r="H250" s="385" t="str">
        <f>H248</f>
        <v>no</v>
      </c>
      <c r="I250" s="386">
        <f>I248</f>
        <v>18</v>
      </c>
      <c r="J250" s="387"/>
      <c r="K250" s="388"/>
    </row>
    <row r="251" spans="1:11" s="405" customFormat="1" ht="12.75" customHeight="1" x14ac:dyDescent="0.2">
      <c r="A251" s="400"/>
      <c r="B251" s="401"/>
      <c r="C251" s="422"/>
      <c r="D251" s="423"/>
      <c r="E251" s="404"/>
      <c r="G251" s="406"/>
      <c r="H251" s="407"/>
      <c r="I251" s="408"/>
      <c r="J251" s="409"/>
      <c r="K251" s="410"/>
    </row>
    <row r="252" spans="1:11" s="405" customFormat="1" ht="12.75" customHeight="1" x14ac:dyDescent="0.2">
      <c r="A252" s="400"/>
      <c r="B252" s="401"/>
      <c r="C252" s="421" t="s">
        <v>367</v>
      </c>
      <c r="D252" s="424"/>
      <c r="E252" s="404"/>
      <c r="G252" s="406"/>
      <c r="H252" s="425"/>
      <c r="I252" s="408"/>
      <c r="J252" s="409"/>
      <c r="K252" s="410"/>
    </row>
    <row r="253" spans="1:11" s="405" customFormat="1" ht="12.75" customHeight="1" x14ac:dyDescent="0.2">
      <c r="A253" s="400"/>
      <c r="B253" s="401"/>
      <c r="C253" s="423"/>
      <c r="D253" s="423"/>
      <c r="E253" s="404"/>
      <c r="G253" s="406"/>
      <c r="H253" s="407"/>
      <c r="I253" s="408"/>
      <c r="J253" s="409"/>
      <c r="K253" s="410"/>
    </row>
    <row r="254" spans="1:11" s="383" customFormat="1" ht="12.75" customHeight="1" x14ac:dyDescent="0.2">
      <c r="A254" s="378" t="str">
        <f>IF(ISBLANK(H254),"",($E$8&amp;"."&amp;+(COUNTA(H$7:H254))))</f>
        <v>5.1.58</v>
      </c>
      <c r="B254" s="379"/>
      <c r="C254" s="380"/>
      <c r="D254" s="381" t="s">
        <v>222</v>
      </c>
      <c r="E254" s="382" t="s">
        <v>223</v>
      </c>
      <c r="G254" s="384"/>
      <c r="H254" s="396" t="s">
        <v>224</v>
      </c>
      <c r="I254" s="386">
        <f>I181</f>
        <v>2600</v>
      </c>
      <c r="J254" s="387"/>
      <c r="K254" s="388"/>
    </row>
    <row r="255" spans="1:11" s="383" customFormat="1" ht="12.75" customHeight="1" x14ac:dyDescent="0.2">
      <c r="A255" s="378" t="str">
        <f>IF(ISBLANK(H255),"",($E$8&amp;"."&amp;+(COUNTA(H$7:H255))))</f>
        <v/>
      </c>
      <c r="B255" s="379"/>
      <c r="C255" s="380"/>
      <c r="D255" s="380"/>
      <c r="E255" s="382"/>
      <c r="G255" s="384"/>
      <c r="H255" s="385"/>
      <c r="I255" s="386"/>
      <c r="J255" s="387"/>
      <c r="K255" s="388"/>
    </row>
    <row r="256" spans="1:11" s="383" customFormat="1" ht="12.75" customHeight="1" x14ac:dyDescent="0.2">
      <c r="A256" s="378" t="str">
        <f>IF(ISBLANK(H256),"",($E$8&amp;"."&amp;+(COUNTA(H$7:H256))))</f>
        <v>5.1.59</v>
      </c>
      <c r="B256" s="379"/>
      <c r="C256" s="380"/>
      <c r="D256" s="381" t="s">
        <v>225</v>
      </c>
      <c r="E256" s="382" t="s">
        <v>226</v>
      </c>
      <c r="G256" s="384"/>
      <c r="H256" s="385" t="str">
        <f>H254</f>
        <v>m</v>
      </c>
      <c r="I256" s="386">
        <f>I254</f>
        <v>2600</v>
      </c>
      <c r="J256" s="387"/>
      <c r="K256" s="388"/>
    </row>
    <row r="257" spans="1:11" s="383" customFormat="1" ht="12.75" customHeight="1" x14ac:dyDescent="0.2">
      <c r="A257" s="378"/>
      <c r="B257" s="390"/>
      <c r="C257" s="431"/>
      <c r="D257" s="380"/>
      <c r="E257" s="382"/>
      <c r="H257" s="385"/>
      <c r="I257" s="386"/>
      <c r="J257" s="433"/>
      <c r="K257" s="388"/>
    </row>
    <row r="258" spans="1:11" s="405" customFormat="1" ht="12.75" customHeight="1" x14ac:dyDescent="0.2">
      <c r="A258" s="400"/>
      <c r="B258" s="401"/>
      <c r="C258" s="421" t="s">
        <v>368</v>
      </c>
      <c r="D258" s="424"/>
      <c r="E258" s="404"/>
      <c r="G258" s="406"/>
      <c r="H258" s="425"/>
      <c r="I258" s="408"/>
      <c r="J258" s="409"/>
      <c r="K258" s="410"/>
    </row>
    <row r="259" spans="1:11" s="405" customFormat="1" ht="12.75" customHeight="1" x14ac:dyDescent="0.2">
      <c r="A259" s="400"/>
      <c r="B259" s="401"/>
      <c r="C259" s="423"/>
      <c r="D259" s="423"/>
      <c r="E259" s="404"/>
      <c r="G259" s="406"/>
      <c r="H259" s="407"/>
      <c r="I259" s="408"/>
      <c r="J259" s="409"/>
      <c r="K259" s="410"/>
    </row>
    <row r="260" spans="1:11" s="383" customFormat="1" ht="12.75" customHeight="1" x14ac:dyDescent="0.2">
      <c r="A260" s="378" t="str">
        <f>IF(ISBLANK(H260),"",($E$8&amp;"."&amp;+(COUNTA(H$7:H260))))</f>
        <v>5.1.60</v>
      </c>
      <c r="B260" s="379"/>
      <c r="C260" s="380"/>
      <c r="D260" s="381" t="s">
        <v>222</v>
      </c>
      <c r="E260" s="382" t="s">
        <v>223</v>
      </c>
      <c r="G260" s="384"/>
      <c r="H260" s="426" t="s">
        <v>366</v>
      </c>
      <c r="I260" s="386">
        <v>4</v>
      </c>
      <c r="J260" s="387"/>
      <c r="K260" s="388"/>
    </row>
    <row r="261" spans="1:11" s="383" customFormat="1" ht="12.75" customHeight="1" x14ac:dyDescent="0.2">
      <c r="A261" s="378" t="str">
        <f>IF(ISBLANK(H261),"",($E$8&amp;"."&amp;+(COUNTA(H$7:H261))))</f>
        <v/>
      </c>
      <c r="B261" s="379"/>
      <c r="C261" s="380"/>
      <c r="D261" s="380"/>
      <c r="E261" s="382"/>
      <c r="G261" s="384"/>
      <c r="H261" s="385"/>
      <c r="I261" s="386"/>
      <c r="J261" s="387"/>
      <c r="K261" s="388"/>
    </row>
    <row r="262" spans="1:11" s="383" customFormat="1" ht="12.75" customHeight="1" x14ac:dyDescent="0.2">
      <c r="A262" s="378" t="str">
        <f>IF(ISBLANK(H262),"",($E$8&amp;"."&amp;+(COUNTA(H$7:H262))))</f>
        <v>5.1.61</v>
      </c>
      <c r="B262" s="379"/>
      <c r="C262" s="380"/>
      <c r="D262" s="381" t="s">
        <v>225</v>
      </c>
      <c r="E262" s="382" t="s">
        <v>226</v>
      </c>
      <c r="G262" s="384"/>
      <c r="H262" s="385" t="str">
        <f>H260</f>
        <v>no</v>
      </c>
      <c r="I262" s="386">
        <f>I260</f>
        <v>4</v>
      </c>
      <c r="J262" s="387"/>
      <c r="K262" s="388"/>
    </row>
    <row r="263" spans="1:11" s="383" customFormat="1" ht="12.75" customHeight="1" x14ac:dyDescent="0.2">
      <c r="A263" s="378"/>
      <c r="B263" s="390"/>
      <c r="C263" s="431"/>
      <c r="D263" s="381"/>
      <c r="E263" s="382"/>
      <c r="H263" s="385"/>
      <c r="I263" s="386"/>
      <c r="J263" s="433"/>
      <c r="K263" s="388"/>
    </row>
    <row r="264" spans="1:11" ht="12.75" customHeight="1" x14ac:dyDescent="0.2">
      <c r="A264" s="187"/>
      <c r="B264" s="219"/>
      <c r="C264" s="196" t="s">
        <v>229</v>
      </c>
      <c r="D264" s="190"/>
      <c r="E264" s="186"/>
      <c r="G264" s="178"/>
      <c r="H264" s="303"/>
      <c r="I264" s="302"/>
      <c r="J264" s="279"/>
      <c r="K264" s="236"/>
    </row>
    <row r="265" spans="1:11" ht="12.75" customHeight="1" x14ac:dyDescent="0.2">
      <c r="A265" s="187"/>
      <c r="B265" s="219"/>
      <c r="C265" s="188"/>
      <c r="D265" s="190"/>
      <c r="E265" s="186"/>
      <c r="G265" s="178"/>
      <c r="H265" s="303"/>
      <c r="I265" s="302"/>
      <c r="J265" s="279"/>
      <c r="K265" s="236"/>
    </row>
    <row r="266" spans="1:11" ht="33" customHeight="1" x14ac:dyDescent="0.2">
      <c r="A266" s="187"/>
      <c r="B266" s="219"/>
      <c r="C266" s="546" t="s">
        <v>290</v>
      </c>
      <c r="D266" s="547"/>
      <c r="E266" s="547"/>
      <c r="F266" s="547"/>
      <c r="G266" s="548"/>
      <c r="H266" s="303"/>
      <c r="I266" s="302"/>
      <c r="J266" s="279"/>
      <c r="K266" s="236"/>
    </row>
    <row r="267" spans="1:11" ht="12.75" customHeight="1" x14ac:dyDescent="0.2">
      <c r="A267" s="187"/>
      <c r="B267" s="219"/>
      <c r="C267" s="185"/>
      <c r="D267" s="190"/>
      <c r="E267" s="186"/>
      <c r="G267" s="178"/>
      <c r="H267" s="303"/>
      <c r="I267" s="302"/>
      <c r="J267" s="279"/>
      <c r="K267" s="236"/>
    </row>
    <row r="268" spans="1:11" ht="12.75" customHeight="1" x14ac:dyDescent="0.2">
      <c r="A268" s="187"/>
      <c r="B268" s="219"/>
      <c r="C268" s="311" t="s">
        <v>291</v>
      </c>
      <c r="D268" s="190"/>
      <c r="E268" s="186"/>
      <c r="G268" s="178"/>
      <c r="H268" s="303"/>
      <c r="I268" s="302"/>
      <c r="J268" s="279"/>
      <c r="K268" s="236"/>
    </row>
    <row r="269" spans="1:11" ht="12.75" customHeight="1" x14ac:dyDescent="0.2">
      <c r="A269" s="187"/>
      <c r="B269" s="219"/>
      <c r="C269" s="185"/>
      <c r="D269" s="190"/>
      <c r="E269" s="186"/>
      <c r="G269" s="178"/>
      <c r="H269" s="303"/>
      <c r="I269" s="302"/>
      <c r="J269" s="191"/>
      <c r="K269" s="236"/>
    </row>
    <row r="270" spans="1:11" ht="12.75" customHeight="1" x14ac:dyDescent="0.2">
      <c r="A270" s="187"/>
      <c r="B270" s="219"/>
      <c r="C270" s="311" t="s">
        <v>371</v>
      </c>
      <c r="D270" s="190"/>
      <c r="E270" s="186"/>
      <c r="G270" s="178"/>
      <c r="H270" s="303"/>
      <c r="I270" s="302"/>
      <c r="J270" s="191"/>
      <c r="K270" s="236"/>
    </row>
    <row r="271" spans="1:11" ht="12.75" customHeight="1" x14ac:dyDescent="0.2">
      <c r="A271" s="187"/>
      <c r="B271" s="219"/>
      <c r="C271" s="185"/>
      <c r="D271" s="190"/>
      <c r="E271" s="186"/>
      <c r="G271" s="178"/>
      <c r="H271" s="303"/>
      <c r="I271" s="302"/>
      <c r="J271" s="191"/>
      <c r="K271" s="236"/>
    </row>
    <row r="272" spans="1:11" ht="12.75" customHeight="1" x14ac:dyDescent="0.2">
      <c r="A272" s="187" t="str">
        <f>IF(ISBLANK(H272),"",($E$8&amp;"."&amp;+(COUNTA(H$7:H272))))</f>
        <v>5.1.62</v>
      </c>
      <c r="B272" s="219"/>
      <c r="C272" s="188"/>
      <c r="D272" s="190" t="s">
        <v>222</v>
      </c>
      <c r="E272" s="186" t="s">
        <v>223</v>
      </c>
      <c r="G272" s="178"/>
      <c r="H272" s="317" t="s">
        <v>228</v>
      </c>
      <c r="I272" s="302">
        <v>0</v>
      </c>
      <c r="J272" s="191"/>
      <c r="K272" s="236"/>
    </row>
    <row r="273" spans="1:11" ht="12.75" customHeight="1" x14ac:dyDescent="0.2">
      <c r="A273" s="187" t="str">
        <f>IF(ISBLANK(H273),"",($E$8&amp;"."&amp;+(COUNTA(H$7:H273))))</f>
        <v/>
      </c>
      <c r="B273" s="219"/>
      <c r="C273" s="188"/>
      <c r="D273" s="39"/>
      <c r="E273" s="186"/>
      <c r="G273" s="178"/>
      <c r="H273" s="303"/>
      <c r="I273" s="302"/>
      <c r="J273" s="191"/>
      <c r="K273" s="236"/>
    </row>
    <row r="274" spans="1:11" ht="12.75" customHeight="1" x14ac:dyDescent="0.2">
      <c r="A274" s="187" t="str">
        <f>IF(ISBLANK(H274),"",($E$8&amp;"."&amp;+(COUNTA(H$7:H274))))</f>
        <v>5.1.63</v>
      </c>
      <c r="B274" s="219"/>
      <c r="C274" s="188"/>
      <c r="D274" s="190" t="s">
        <v>225</v>
      </c>
      <c r="E274" s="186" t="s">
        <v>226</v>
      </c>
      <c r="G274" s="178"/>
      <c r="H274" s="303" t="str">
        <f>H272</f>
        <v>ea</v>
      </c>
      <c r="I274" s="302">
        <f>I272</f>
        <v>0</v>
      </c>
      <c r="J274" s="191"/>
      <c r="K274" s="236"/>
    </row>
    <row r="275" spans="1:11" ht="12.75" customHeight="1" x14ac:dyDescent="0.2">
      <c r="A275" s="187"/>
      <c r="B275" s="219"/>
      <c r="C275" s="188"/>
      <c r="D275" s="190"/>
      <c r="E275" s="186"/>
      <c r="G275" s="178"/>
      <c r="H275" s="303"/>
      <c r="I275" s="302"/>
      <c r="J275" s="191"/>
      <c r="K275" s="236"/>
    </row>
    <row r="276" spans="1:11" ht="12.75" customHeight="1" x14ac:dyDescent="0.2">
      <c r="A276" s="187"/>
      <c r="B276" s="219"/>
      <c r="C276" s="311" t="s">
        <v>232</v>
      </c>
      <c r="D276" s="190"/>
      <c r="E276" s="186"/>
      <c r="G276" s="178"/>
      <c r="H276" s="303"/>
      <c r="I276" s="302"/>
      <c r="J276" s="191"/>
      <c r="K276" s="236"/>
    </row>
    <row r="277" spans="1:11" ht="12.75" customHeight="1" x14ac:dyDescent="0.2">
      <c r="A277" s="187"/>
      <c r="B277" s="219"/>
      <c r="C277" s="185"/>
      <c r="D277" s="190"/>
      <c r="E277" s="186"/>
      <c r="G277" s="178"/>
      <c r="H277" s="303"/>
      <c r="I277" s="302"/>
      <c r="J277" s="191"/>
      <c r="K277" s="236"/>
    </row>
    <row r="278" spans="1:11" ht="15.75" customHeight="1" x14ac:dyDescent="0.2">
      <c r="A278" s="187" t="str">
        <f>IF(ISBLANK(H278),"",($E$8&amp;"."&amp;+(COUNTA(H$7:H278))))</f>
        <v>5.1.64</v>
      </c>
      <c r="B278" s="219"/>
      <c r="C278" s="188"/>
      <c r="D278" s="190" t="s">
        <v>222</v>
      </c>
      <c r="E278" s="186" t="s">
        <v>223</v>
      </c>
      <c r="G278" s="178"/>
      <c r="H278" s="317" t="s">
        <v>228</v>
      </c>
      <c r="I278" s="302">
        <v>2</v>
      </c>
      <c r="J278" s="191"/>
      <c r="K278" s="236"/>
    </row>
    <row r="279" spans="1:11" ht="12.75" customHeight="1" x14ac:dyDescent="0.2">
      <c r="A279" s="187" t="str">
        <f>IF(ISBLANK(H279),"",($E$8&amp;"."&amp;+(COUNTA(H$7:H279))))</f>
        <v/>
      </c>
      <c r="B279" s="219"/>
      <c r="C279" s="188"/>
      <c r="D279" s="39"/>
      <c r="E279" s="186"/>
      <c r="G279" s="178"/>
      <c r="H279" s="303"/>
      <c r="I279" s="302"/>
      <c r="J279" s="191"/>
      <c r="K279" s="236"/>
    </row>
    <row r="280" spans="1:11" ht="12.75" customHeight="1" x14ac:dyDescent="0.2">
      <c r="A280" s="187" t="str">
        <f>IF(ISBLANK(H280),"",($E$8&amp;"."&amp;+(COUNTA(H$7:H280))))</f>
        <v>5.1.65</v>
      </c>
      <c r="B280" s="219"/>
      <c r="C280" s="188"/>
      <c r="D280" s="190" t="s">
        <v>225</v>
      </c>
      <c r="E280" s="186" t="s">
        <v>226</v>
      </c>
      <c r="G280" s="178"/>
      <c r="H280" s="303" t="str">
        <f>H278</f>
        <v>ea</v>
      </c>
      <c r="I280" s="302">
        <f>I278</f>
        <v>2</v>
      </c>
      <c r="J280" s="191"/>
      <c r="K280" s="236"/>
    </row>
    <row r="281" spans="1:11" ht="12.75" customHeight="1" x14ac:dyDescent="0.2">
      <c r="A281" s="187"/>
      <c r="B281" s="219"/>
      <c r="C281" s="185"/>
      <c r="D281" s="190"/>
      <c r="E281" s="186"/>
      <c r="G281" s="178"/>
      <c r="H281" s="303"/>
      <c r="I281" s="302"/>
      <c r="J281" s="191"/>
      <c r="K281" s="236"/>
    </row>
    <row r="282" spans="1:11" ht="12.75" customHeight="1" x14ac:dyDescent="0.2">
      <c r="A282" s="187"/>
      <c r="B282" s="219"/>
      <c r="C282" s="196" t="s">
        <v>233</v>
      </c>
      <c r="D282" s="39"/>
      <c r="E282" s="186"/>
      <c r="G282" s="178"/>
      <c r="H282" s="303"/>
      <c r="I282" s="302"/>
      <c r="J282" s="191"/>
      <c r="K282" s="236"/>
    </row>
    <row r="283" spans="1:11" ht="12.75" customHeight="1" x14ac:dyDescent="0.2">
      <c r="A283" s="187"/>
      <c r="B283" s="219"/>
      <c r="C283" s="188"/>
      <c r="D283" s="190"/>
      <c r="E283" s="186"/>
      <c r="G283" s="178"/>
      <c r="H283" s="303"/>
      <c r="I283" s="302"/>
      <c r="J283" s="191"/>
      <c r="K283" s="236"/>
    </row>
    <row r="284" spans="1:11" ht="105" customHeight="1" x14ac:dyDescent="0.2">
      <c r="A284" s="187"/>
      <c r="B284" s="219"/>
      <c r="C284" s="536" t="s">
        <v>292</v>
      </c>
      <c r="D284" s="537"/>
      <c r="E284" s="537"/>
      <c r="F284" s="537"/>
      <c r="G284" s="538"/>
      <c r="H284" s="317"/>
      <c r="I284" s="302"/>
      <c r="J284" s="191"/>
      <c r="K284" s="236"/>
    </row>
    <row r="285" spans="1:11" ht="12.75" customHeight="1" x14ac:dyDescent="0.2">
      <c r="A285" s="187"/>
      <c r="B285" s="219"/>
      <c r="C285" s="188"/>
      <c r="D285" s="39"/>
      <c r="E285" s="186"/>
      <c r="G285" s="178"/>
      <c r="H285" s="303"/>
      <c r="I285" s="302"/>
      <c r="J285" s="191"/>
      <c r="K285" s="236"/>
    </row>
    <row r="286" spans="1:11" ht="33" customHeight="1" x14ac:dyDescent="0.2">
      <c r="A286" s="187" t="str">
        <f>IF(ISBLANK(H286),"",($E$8&amp;"."&amp;+(COUNTA(H$7:H286))))</f>
        <v>5.1.66</v>
      </c>
      <c r="B286" s="219"/>
      <c r="C286" s="557" t="s">
        <v>293</v>
      </c>
      <c r="D286" s="558"/>
      <c r="E286" s="558"/>
      <c r="F286" s="558"/>
      <c r="G286" s="559"/>
      <c r="H286" s="317" t="s">
        <v>57</v>
      </c>
      <c r="I286" s="302">
        <v>1</v>
      </c>
      <c r="J286" s="191"/>
      <c r="K286" s="236"/>
    </row>
    <row r="287" spans="1:11" ht="12.75" customHeight="1" x14ac:dyDescent="0.2">
      <c r="A287" s="187"/>
      <c r="B287" s="219"/>
      <c r="C287" s="188"/>
      <c r="D287" s="190"/>
      <c r="E287" s="186"/>
      <c r="G287" s="178"/>
      <c r="H287" s="303"/>
      <c r="I287" s="302"/>
      <c r="J287" s="191"/>
      <c r="K287" s="236"/>
    </row>
    <row r="288" spans="1:11" ht="30" customHeight="1" x14ac:dyDescent="0.2">
      <c r="A288" s="187" t="str">
        <f>IF(ISBLANK(H288),"",($E$8&amp;"."&amp;+(COUNTA(H$7:H288))))</f>
        <v>5.1.67</v>
      </c>
      <c r="B288" s="219"/>
      <c r="C288" s="557" t="s">
        <v>294</v>
      </c>
      <c r="D288" s="558"/>
      <c r="E288" s="558"/>
      <c r="F288" s="558"/>
      <c r="G288" s="559"/>
      <c r="H288" s="317" t="s">
        <v>57</v>
      </c>
      <c r="I288" s="302">
        <v>1</v>
      </c>
      <c r="J288" s="191"/>
      <c r="K288" s="236"/>
    </row>
    <row r="289" spans="1:11" ht="12.75" customHeight="1" x14ac:dyDescent="0.2">
      <c r="A289" s="187"/>
      <c r="B289" s="219"/>
      <c r="C289" s="185"/>
      <c r="D289" s="190"/>
      <c r="E289" s="186"/>
      <c r="G289" s="178"/>
      <c r="H289" s="303"/>
      <c r="I289" s="302"/>
      <c r="J289" s="191"/>
      <c r="K289" s="236"/>
    </row>
    <row r="290" spans="1:11" ht="12.75" customHeight="1" x14ac:dyDescent="0.2">
      <c r="A290" s="187" t="str">
        <f>IF(ISBLANK(H290),"",($E$8&amp;"."&amp;+(COUNTA(H$7:H290))))</f>
        <v>5.1.68</v>
      </c>
      <c r="B290" s="219"/>
      <c r="C290" s="546" t="s">
        <v>295</v>
      </c>
      <c r="D290" s="547"/>
      <c r="E290" s="547"/>
      <c r="F290" s="547"/>
      <c r="G290" s="548"/>
      <c r="H290" s="303" t="s">
        <v>235</v>
      </c>
      <c r="I290" s="302">
        <v>1</v>
      </c>
      <c r="J290" s="191"/>
      <c r="K290" s="236"/>
    </row>
    <row r="291" spans="1:11" ht="12.75" customHeight="1" x14ac:dyDescent="0.2">
      <c r="A291" s="187"/>
      <c r="B291" s="219"/>
      <c r="C291" s="188"/>
      <c r="D291" s="39"/>
      <c r="E291" s="186"/>
      <c r="G291" s="178"/>
      <c r="H291" s="303"/>
      <c r="I291" s="302"/>
      <c r="J291" s="191"/>
      <c r="K291" s="236"/>
    </row>
    <row r="292" spans="1:11" ht="12.75" customHeight="1" x14ac:dyDescent="0.2">
      <c r="A292" s="187"/>
      <c r="B292" s="219"/>
      <c r="C292" s="196" t="s">
        <v>296</v>
      </c>
      <c r="D292" s="190"/>
      <c r="E292" s="186"/>
      <c r="G292" s="178"/>
      <c r="H292" s="303"/>
      <c r="I292" s="302"/>
      <c r="J292" s="191"/>
      <c r="K292" s="236"/>
    </row>
    <row r="293" spans="1:11" ht="12.75" customHeight="1" x14ac:dyDescent="0.2">
      <c r="A293" s="187"/>
      <c r="B293" s="219"/>
      <c r="C293" s="188"/>
      <c r="D293" s="189"/>
      <c r="E293" s="186"/>
      <c r="G293" s="178"/>
      <c r="H293" s="303"/>
      <c r="I293" s="302"/>
      <c r="J293" s="191"/>
      <c r="K293" s="236"/>
    </row>
    <row r="294" spans="1:11" ht="12.75" customHeight="1" x14ac:dyDescent="0.2">
      <c r="A294" s="187"/>
      <c r="B294" s="219"/>
      <c r="C294" s="565" t="s">
        <v>297</v>
      </c>
      <c r="D294" s="566"/>
      <c r="E294" s="566"/>
      <c r="F294" s="566"/>
      <c r="G294" s="567"/>
      <c r="H294" s="303"/>
      <c r="I294" s="302"/>
      <c r="J294" s="191"/>
      <c r="K294" s="236"/>
    </row>
    <row r="295" spans="1:11" ht="12.75" customHeight="1" x14ac:dyDescent="0.2">
      <c r="A295" s="187"/>
      <c r="B295" s="219"/>
      <c r="C295" s="232"/>
      <c r="D295" s="233"/>
      <c r="E295" s="186"/>
      <c r="G295" s="178"/>
      <c r="H295" s="303"/>
      <c r="I295" s="302"/>
      <c r="J295" s="191"/>
      <c r="K295" s="236"/>
    </row>
    <row r="296" spans="1:11" ht="11.25" customHeight="1" x14ac:dyDescent="0.2">
      <c r="A296" s="187"/>
      <c r="B296" s="219"/>
      <c r="C296" s="311" t="s">
        <v>298</v>
      </c>
      <c r="D296" s="231"/>
      <c r="E296" s="186"/>
      <c r="G296" s="178"/>
      <c r="H296" s="303"/>
      <c r="I296" s="302"/>
      <c r="J296" s="191"/>
      <c r="K296" s="236"/>
    </row>
    <row r="297" spans="1:11" ht="10.5" customHeight="1" x14ac:dyDescent="0.2">
      <c r="A297" s="187"/>
      <c r="B297" s="219"/>
      <c r="C297" s="197"/>
      <c r="D297" s="190"/>
      <c r="E297" s="186"/>
      <c r="G297" s="178"/>
      <c r="H297" s="303"/>
      <c r="I297" s="302"/>
      <c r="J297" s="191"/>
      <c r="K297" s="236"/>
    </row>
    <row r="298" spans="1:11" ht="13.5" customHeight="1" x14ac:dyDescent="0.2">
      <c r="A298" s="187" t="str">
        <f>IF(ISBLANK(H298),"",($E$8&amp;"."&amp;+(COUNTA(H$7:H298))))</f>
        <v>5.1.69</v>
      </c>
      <c r="B298" s="219"/>
      <c r="C298" s="188"/>
      <c r="D298" s="190" t="s">
        <v>222</v>
      </c>
      <c r="E298" s="186" t="s">
        <v>223</v>
      </c>
      <c r="G298" s="178"/>
      <c r="H298" s="317" t="s">
        <v>241</v>
      </c>
      <c r="I298" s="302">
        <v>2</v>
      </c>
      <c r="J298" s="191"/>
      <c r="K298" s="236"/>
    </row>
    <row r="299" spans="1:11" ht="12.75" customHeight="1" x14ac:dyDescent="0.2">
      <c r="A299" s="187" t="str">
        <f>IF(ISBLANK(H299),"",($E$8&amp;"."&amp;+(COUNTA(H$7:H299))))</f>
        <v/>
      </c>
      <c r="B299" s="219"/>
      <c r="C299" s="188"/>
      <c r="D299" s="39"/>
      <c r="E299" s="186"/>
      <c r="G299" s="178"/>
      <c r="H299" s="303"/>
      <c r="I299" s="302"/>
      <c r="J299" s="191"/>
      <c r="K299" s="236"/>
    </row>
    <row r="300" spans="1:11" ht="12.75" customHeight="1" x14ac:dyDescent="0.2">
      <c r="A300" s="187" t="str">
        <f>IF(ISBLANK(H300),"",($E$8&amp;"."&amp;+(COUNTA(H$7:H300))))</f>
        <v>5.1.70</v>
      </c>
      <c r="B300" s="219"/>
      <c r="C300" s="188"/>
      <c r="D300" s="190" t="s">
        <v>225</v>
      </c>
      <c r="E300" s="186" t="s">
        <v>226</v>
      </c>
      <c r="G300" s="178"/>
      <c r="H300" s="303" t="str">
        <f>H298</f>
        <v>item</v>
      </c>
      <c r="I300" s="302">
        <f>I298</f>
        <v>2</v>
      </c>
      <c r="J300" s="191"/>
      <c r="K300" s="236"/>
    </row>
    <row r="301" spans="1:11" ht="12.75" customHeight="1" x14ac:dyDescent="0.2">
      <c r="A301" s="187"/>
      <c r="B301" s="219"/>
      <c r="C301" s="188"/>
      <c r="D301" s="39"/>
      <c r="E301" s="186"/>
      <c r="G301" s="178"/>
      <c r="H301" s="303"/>
      <c r="I301" s="302"/>
      <c r="J301" s="191"/>
      <c r="K301" s="236"/>
    </row>
    <row r="302" spans="1:11" ht="12.75" customHeight="1" x14ac:dyDescent="0.2">
      <c r="A302" s="187"/>
      <c r="B302" s="219"/>
      <c r="C302" s="311" t="s">
        <v>334</v>
      </c>
      <c r="D302" s="231"/>
      <c r="E302" s="186"/>
      <c r="G302" s="178"/>
      <c r="H302" s="303"/>
      <c r="I302" s="302"/>
      <c r="J302" s="191"/>
      <c r="K302" s="236"/>
    </row>
    <row r="303" spans="1:11" ht="12.75" customHeight="1" x14ac:dyDescent="0.2">
      <c r="A303" s="187"/>
      <c r="B303" s="219"/>
      <c r="C303" s="197"/>
      <c r="D303" s="190"/>
      <c r="E303" s="186"/>
      <c r="G303" s="178"/>
      <c r="H303" s="303"/>
      <c r="I303" s="302"/>
      <c r="J303" s="191"/>
      <c r="K303" s="236"/>
    </row>
    <row r="304" spans="1:11" ht="12.75" customHeight="1" x14ac:dyDescent="0.2">
      <c r="A304" s="187" t="str">
        <f>IF(ISBLANK(H304),"",($E$8&amp;"."&amp;+(COUNTA(H$7:H304))))</f>
        <v>5.1.71</v>
      </c>
      <c r="B304" s="219"/>
      <c r="C304" s="188"/>
      <c r="D304" s="190" t="s">
        <v>222</v>
      </c>
      <c r="E304" s="186" t="s">
        <v>223</v>
      </c>
      <c r="G304" s="178"/>
      <c r="H304" s="317" t="s">
        <v>241</v>
      </c>
      <c r="I304" s="302">
        <v>2</v>
      </c>
      <c r="J304" s="191"/>
      <c r="K304" s="236"/>
    </row>
    <row r="305" spans="1:11" ht="12.75" customHeight="1" x14ac:dyDescent="0.2">
      <c r="A305" s="187" t="str">
        <f>IF(ISBLANK(H305),"",($E$8&amp;"."&amp;+(COUNTA(H$7:H305))))</f>
        <v/>
      </c>
      <c r="B305" s="219"/>
      <c r="C305" s="188"/>
      <c r="D305" s="39"/>
      <c r="E305" s="186"/>
      <c r="G305" s="178"/>
      <c r="H305" s="303"/>
      <c r="I305" s="302"/>
      <c r="J305" s="191"/>
      <c r="K305" s="236"/>
    </row>
    <row r="306" spans="1:11" ht="12.75" customHeight="1" x14ac:dyDescent="0.2">
      <c r="A306" s="187" t="str">
        <f>IF(ISBLANK(H306),"",($E$8&amp;"."&amp;+(COUNTA(H$7:H306))))</f>
        <v>5.1.72</v>
      </c>
      <c r="B306" s="219"/>
      <c r="C306" s="188"/>
      <c r="D306" s="190" t="s">
        <v>225</v>
      </c>
      <c r="E306" s="186" t="s">
        <v>226</v>
      </c>
      <c r="G306" s="178"/>
      <c r="H306" s="303" t="str">
        <f>H304</f>
        <v>item</v>
      </c>
      <c r="I306" s="302">
        <f>I304</f>
        <v>2</v>
      </c>
      <c r="J306" s="191"/>
      <c r="K306" s="236"/>
    </row>
    <row r="307" spans="1:11" s="203" customFormat="1" ht="12.75" customHeight="1" x14ac:dyDescent="0.2">
      <c r="A307" s="198"/>
      <c r="B307" s="199"/>
      <c r="C307" s="200"/>
      <c r="D307" s="200"/>
      <c r="E307" s="200"/>
      <c r="F307" s="200"/>
      <c r="G307" s="200"/>
      <c r="H307" s="305"/>
      <c r="I307" s="305"/>
      <c r="J307" s="226" t="s">
        <v>106</v>
      </c>
      <c r="K307" s="237">
        <f>SUM(K238:K306)</f>
        <v>0</v>
      </c>
    </row>
    <row r="308" spans="1:11" s="203" customFormat="1" ht="12.75" customHeight="1" x14ac:dyDescent="0.2">
      <c r="A308" s="198"/>
      <c r="B308" s="272"/>
      <c r="C308" s="274"/>
      <c r="D308" s="200"/>
      <c r="E308" s="200"/>
      <c r="F308" s="200"/>
      <c r="G308" s="276"/>
      <c r="H308" s="307"/>
      <c r="I308" s="309"/>
      <c r="J308" s="227" t="s">
        <v>107</v>
      </c>
      <c r="K308" s="275">
        <f>K307</f>
        <v>0</v>
      </c>
    </row>
    <row r="309" spans="1:11" ht="12.75" customHeight="1" x14ac:dyDescent="0.2">
      <c r="A309" s="187"/>
      <c r="B309" s="219"/>
      <c r="C309" s="311" t="s">
        <v>299</v>
      </c>
      <c r="D309" s="39"/>
      <c r="E309" s="186"/>
      <c r="G309" s="178"/>
      <c r="H309" s="303"/>
      <c r="I309" s="302"/>
      <c r="J309" s="191"/>
      <c r="K309" s="236"/>
    </row>
    <row r="310" spans="1:11" ht="12.75" customHeight="1" x14ac:dyDescent="0.2">
      <c r="A310" s="187"/>
      <c r="B310" s="219"/>
      <c r="C310" s="188"/>
      <c r="D310" s="190"/>
      <c r="E310" s="186"/>
      <c r="G310" s="178"/>
      <c r="H310" s="303"/>
      <c r="I310" s="302"/>
      <c r="J310" s="191"/>
      <c r="K310" s="236"/>
    </row>
    <row r="311" spans="1:11" ht="12.75" customHeight="1" x14ac:dyDescent="0.2">
      <c r="A311" s="187"/>
      <c r="B311" s="219"/>
      <c r="C311" s="297" t="s">
        <v>300</v>
      </c>
      <c r="D311" s="39"/>
      <c r="E311" s="186"/>
      <c r="G311" s="178"/>
      <c r="H311" s="303"/>
      <c r="I311" s="302"/>
      <c r="J311" s="191"/>
      <c r="K311" s="236"/>
    </row>
    <row r="312" spans="1:11" ht="12.75" customHeight="1" x14ac:dyDescent="0.2">
      <c r="A312" s="187"/>
      <c r="B312" s="219"/>
      <c r="C312" s="188"/>
      <c r="D312" s="190"/>
      <c r="E312" s="186"/>
      <c r="G312" s="178"/>
      <c r="H312" s="303"/>
      <c r="I312" s="302"/>
      <c r="J312" s="191"/>
      <c r="K312" s="236"/>
    </row>
    <row r="313" spans="1:11" ht="12.75" customHeight="1" x14ac:dyDescent="0.2">
      <c r="A313" s="187" t="str">
        <f>IF(ISBLANK(H313),"",($E$8&amp;"."&amp;+(COUNTA(H$7:H313))))</f>
        <v>5.1.73</v>
      </c>
      <c r="B313" s="219"/>
      <c r="C313" s="188"/>
      <c r="D313" s="190" t="s">
        <v>222</v>
      </c>
      <c r="E313" s="186" t="s">
        <v>223</v>
      </c>
      <c r="G313" s="178"/>
      <c r="H313" s="317" t="s">
        <v>241</v>
      </c>
      <c r="I313" s="302" t="s">
        <v>257</v>
      </c>
      <c r="J313" s="191"/>
      <c r="K313" s="236"/>
    </row>
    <row r="314" spans="1:11" ht="12.75" customHeight="1" x14ac:dyDescent="0.2">
      <c r="A314" s="187" t="str">
        <f>IF(ISBLANK(H314),"",($E$8&amp;"."&amp;+(COUNTA(H$7:H314))))</f>
        <v/>
      </c>
      <c r="B314" s="219"/>
      <c r="C314" s="188"/>
      <c r="D314" s="39"/>
      <c r="E314" s="186"/>
      <c r="G314" s="178"/>
      <c r="H314" s="303"/>
      <c r="I314" s="302"/>
      <c r="J314" s="191"/>
      <c r="K314" s="236"/>
    </row>
    <row r="315" spans="1:11" ht="12.75" customHeight="1" x14ac:dyDescent="0.2">
      <c r="A315" s="187" t="str">
        <f>IF(ISBLANK(H315),"",($E$8&amp;"."&amp;+(COUNTA(H$7:H315))))</f>
        <v>5.1.74</v>
      </c>
      <c r="B315" s="219"/>
      <c r="C315" s="188"/>
      <c r="D315" s="190" t="s">
        <v>225</v>
      </c>
      <c r="E315" s="186" t="s">
        <v>226</v>
      </c>
      <c r="G315" s="178"/>
      <c r="H315" s="303" t="str">
        <f>H313</f>
        <v>item</v>
      </c>
      <c r="I315" s="302">
        <v>2</v>
      </c>
      <c r="J315" s="191"/>
      <c r="K315" s="236"/>
    </row>
    <row r="316" spans="1:11" ht="12.75" customHeight="1" x14ac:dyDescent="0.2">
      <c r="A316" s="187"/>
      <c r="B316" s="219"/>
      <c r="C316" s="188"/>
      <c r="D316" s="189"/>
      <c r="E316" s="186"/>
      <c r="G316" s="178"/>
      <c r="H316" s="303"/>
      <c r="I316" s="302"/>
      <c r="J316" s="191"/>
      <c r="K316" s="236"/>
    </row>
    <row r="317" spans="1:11" ht="12.75" customHeight="1" x14ac:dyDescent="0.2">
      <c r="A317" s="187"/>
      <c r="B317" s="219"/>
      <c r="C317" s="311" t="s">
        <v>240</v>
      </c>
      <c r="D317" s="189"/>
      <c r="E317" s="186"/>
      <c r="G317" s="178"/>
      <c r="H317" s="303"/>
      <c r="I317" s="302"/>
      <c r="J317" s="191"/>
      <c r="K317" s="236"/>
    </row>
    <row r="318" spans="1:11" ht="12.75" customHeight="1" x14ac:dyDescent="0.2">
      <c r="A318" s="187"/>
      <c r="B318" s="219"/>
      <c r="C318" s="324"/>
      <c r="D318" s="39"/>
      <c r="E318" s="186"/>
      <c r="G318" s="178"/>
      <c r="H318" s="303"/>
      <c r="I318" s="302"/>
      <c r="J318" s="191"/>
      <c r="K318" s="236"/>
    </row>
    <row r="319" spans="1:11" ht="12.75" customHeight="1" x14ac:dyDescent="0.2">
      <c r="A319" s="187" t="str">
        <f>IF(ISBLANK(H319),"",($E$8&amp;"."&amp;+(COUNTA(H$7:H319))))</f>
        <v>5.1.75</v>
      </c>
      <c r="B319" s="219"/>
      <c r="C319" s="188"/>
      <c r="D319" s="190" t="s">
        <v>222</v>
      </c>
      <c r="E319" s="186" t="s">
        <v>223</v>
      </c>
      <c r="G319" s="178"/>
      <c r="H319" s="317" t="s">
        <v>241</v>
      </c>
      <c r="I319" s="302" t="s">
        <v>257</v>
      </c>
      <c r="J319" s="191"/>
      <c r="K319" s="236"/>
    </row>
    <row r="320" spans="1:11" ht="12.75" customHeight="1" x14ac:dyDescent="0.2">
      <c r="A320" s="187" t="str">
        <f>IF(ISBLANK(H320),"",($E$8&amp;"."&amp;+(COUNTA(H$7:H320))))</f>
        <v/>
      </c>
      <c r="B320" s="219"/>
      <c r="C320" s="188"/>
      <c r="D320" s="39"/>
      <c r="E320" s="186"/>
      <c r="G320" s="178"/>
      <c r="H320" s="303"/>
      <c r="I320" s="302"/>
      <c r="J320" s="191"/>
      <c r="K320" s="236"/>
    </row>
    <row r="321" spans="1:11" ht="12.75" customHeight="1" x14ac:dyDescent="0.2">
      <c r="A321" s="187" t="str">
        <f>IF(ISBLANK(H321),"",($E$8&amp;"."&amp;+(COUNTA(H$7:H321))))</f>
        <v>5.1.76</v>
      </c>
      <c r="B321" s="219"/>
      <c r="C321" s="188"/>
      <c r="D321" s="190" t="s">
        <v>225</v>
      </c>
      <c r="E321" s="186" t="s">
        <v>226</v>
      </c>
      <c r="G321" s="178"/>
      <c r="H321" s="303" t="str">
        <f>H319</f>
        <v>item</v>
      </c>
      <c r="I321" s="302">
        <v>4</v>
      </c>
      <c r="J321" s="191"/>
      <c r="K321" s="236"/>
    </row>
    <row r="322" spans="1:11" ht="12.75" customHeight="1" x14ac:dyDescent="0.2">
      <c r="A322" s="187"/>
      <c r="B322" s="219"/>
      <c r="C322" s="188"/>
      <c r="D322" s="190"/>
      <c r="E322" s="186"/>
      <c r="G322" s="178"/>
      <c r="H322" s="303"/>
      <c r="I322" s="302"/>
      <c r="J322" s="191"/>
      <c r="K322" s="236"/>
    </row>
    <row r="323" spans="1:11" ht="12.75" customHeight="1" x14ac:dyDescent="0.2">
      <c r="A323" s="187"/>
      <c r="B323" s="219"/>
      <c r="C323" s="311" t="s">
        <v>301</v>
      </c>
      <c r="D323" s="189"/>
      <c r="E323" s="186"/>
      <c r="G323" s="178"/>
      <c r="H323" s="303"/>
      <c r="I323" s="302"/>
      <c r="J323" s="191"/>
      <c r="K323" s="236"/>
    </row>
    <row r="324" spans="1:11" ht="12.75" customHeight="1" x14ac:dyDescent="0.2">
      <c r="A324" s="187"/>
      <c r="B324" s="219"/>
      <c r="C324" s="324"/>
      <c r="D324" s="39"/>
      <c r="E324" s="186"/>
      <c r="G324" s="178"/>
      <c r="H324" s="303"/>
      <c r="I324" s="302"/>
      <c r="J324" s="191"/>
      <c r="K324" s="236"/>
    </row>
    <row r="325" spans="1:11" ht="12.75" customHeight="1" x14ac:dyDescent="0.2">
      <c r="A325" s="187" t="str">
        <f>IF(ISBLANK(H325),"",($E$8&amp;"."&amp;+(COUNTA(H$7:H325))))</f>
        <v>5.1.77</v>
      </c>
      <c r="B325" s="219"/>
      <c r="C325" s="188"/>
      <c r="D325" s="190" t="s">
        <v>222</v>
      </c>
      <c r="E325" s="186" t="s">
        <v>223</v>
      </c>
      <c r="G325" s="178"/>
      <c r="H325" s="317" t="s">
        <v>241</v>
      </c>
      <c r="I325" s="302" t="s">
        <v>257</v>
      </c>
      <c r="J325" s="191"/>
      <c r="K325" s="236"/>
    </row>
    <row r="326" spans="1:11" ht="12.75" customHeight="1" x14ac:dyDescent="0.2">
      <c r="A326" s="187" t="str">
        <f>IF(ISBLANK(H326),"",($E$8&amp;"."&amp;+(COUNTA(H$7:H326))))</f>
        <v/>
      </c>
      <c r="B326" s="219"/>
      <c r="C326" s="188"/>
      <c r="D326" s="39"/>
      <c r="E326" s="186"/>
      <c r="G326" s="178"/>
      <c r="H326" s="303"/>
      <c r="I326" s="302"/>
      <c r="J326" s="191"/>
      <c r="K326" s="236"/>
    </row>
    <row r="327" spans="1:11" ht="12.75" customHeight="1" x14ac:dyDescent="0.2">
      <c r="A327" s="187" t="str">
        <f>IF(ISBLANK(H327),"",($E$8&amp;"."&amp;+(COUNTA(H$7:H327))))</f>
        <v>5.1.78</v>
      </c>
      <c r="B327" s="219"/>
      <c r="C327" s="188"/>
      <c r="D327" s="190" t="s">
        <v>225</v>
      </c>
      <c r="E327" s="186" t="s">
        <v>226</v>
      </c>
      <c r="G327" s="178"/>
      <c r="H327" s="303" t="str">
        <f>H325</f>
        <v>item</v>
      </c>
      <c r="I327" s="302">
        <v>1</v>
      </c>
      <c r="J327" s="191"/>
      <c r="K327" s="236"/>
    </row>
    <row r="328" spans="1:11" ht="12.75" customHeight="1" x14ac:dyDescent="0.2">
      <c r="A328" s="187"/>
      <c r="B328" s="219"/>
      <c r="C328" s="188"/>
      <c r="D328" s="190"/>
      <c r="E328" s="186"/>
      <c r="G328" s="178"/>
      <c r="H328" s="317"/>
      <c r="I328" s="302"/>
      <c r="J328" s="191"/>
      <c r="K328" s="236"/>
    </row>
    <row r="329" spans="1:11" ht="12.75" customHeight="1" x14ac:dyDescent="0.2">
      <c r="A329" s="187"/>
      <c r="B329" s="219"/>
      <c r="C329" s="311" t="s">
        <v>302</v>
      </c>
      <c r="D329" s="189"/>
      <c r="E329" s="186"/>
      <c r="G329" s="178"/>
      <c r="H329" s="303"/>
      <c r="I329" s="302"/>
      <c r="J329" s="191"/>
      <c r="K329" s="236"/>
    </row>
    <row r="330" spans="1:11" ht="12.75" customHeight="1" x14ac:dyDescent="0.2">
      <c r="A330" s="187"/>
      <c r="B330" s="219"/>
      <c r="C330" s="188"/>
      <c r="D330" s="39"/>
      <c r="E330" s="186"/>
      <c r="G330" s="178"/>
      <c r="H330" s="303"/>
      <c r="I330" s="302"/>
      <c r="J330" s="191"/>
      <c r="K330" s="236"/>
    </row>
    <row r="331" spans="1:11" ht="12.75" customHeight="1" x14ac:dyDescent="0.2">
      <c r="A331" s="187"/>
      <c r="B331" s="219"/>
      <c r="C331" s="311" t="s">
        <v>303</v>
      </c>
      <c r="D331" s="190"/>
      <c r="E331" s="186"/>
      <c r="G331" s="178"/>
      <c r="H331" s="303"/>
      <c r="I331" s="302"/>
      <c r="J331" s="191"/>
      <c r="K331" s="236"/>
    </row>
    <row r="332" spans="1:11" ht="12.75" customHeight="1" x14ac:dyDescent="0.2">
      <c r="A332" s="187"/>
      <c r="B332" s="219"/>
      <c r="C332" s="188"/>
      <c r="D332" s="39"/>
      <c r="E332" s="186"/>
      <c r="G332" s="178"/>
      <c r="H332" s="303"/>
      <c r="I332" s="302"/>
      <c r="J332" s="191"/>
      <c r="K332" s="236"/>
    </row>
    <row r="333" spans="1:11" ht="12.75" customHeight="1" x14ac:dyDescent="0.2">
      <c r="A333" s="187" t="str">
        <f>IF(ISBLANK(H333),"",($E$8&amp;"."&amp;+(COUNTA(H$7:H333))))</f>
        <v>5.1.79</v>
      </c>
      <c r="B333" s="219"/>
      <c r="C333" s="188"/>
      <c r="D333" s="190" t="s">
        <v>222</v>
      </c>
      <c r="E333" s="186" t="s">
        <v>223</v>
      </c>
      <c r="G333" s="178"/>
      <c r="H333" s="317" t="s">
        <v>276</v>
      </c>
      <c r="I333" s="302">
        <v>2</v>
      </c>
      <c r="J333" s="191"/>
      <c r="K333" s="236"/>
    </row>
    <row r="334" spans="1:11" ht="12.75" customHeight="1" x14ac:dyDescent="0.2">
      <c r="A334" s="187" t="str">
        <f>IF(ISBLANK(H334),"",($E$8&amp;"."&amp;+(COUNTA(H$7:H334))))</f>
        <v/>
      </c>
      <c r="B334" s="219"/>
      <c r="C334" s="188"/>
      <c r="D334" s="39"/>
      <c r="E334" s="186"/>
      <c r="G334" s="178"/>
      <c r="H334" s="303"/>
      <c r="I334" s="302"/>
      <c r="J334" s="191"/>
      <c r="K334" s="236"/>
    </row>
    <row r="335" spans="1:11" ht="12.75" customHeight="1" x14ac:dyDescent="0.2">
      <c r="A335" s="187" t="str">
        <f>IF(ISBLANK(H335),"",($E$8&amp;"."&amp;+(COUNTA(H$7:H335))))</f>
        <v>5.1.80</v>
      </c>
      <c r="B335" s="219"/>
      <c r="C335" s="188"/>
      <c r="D335" s="190" t="s">
        <v>225</v>
      </c>
      <c r="E335" s="186" t="s">
        <v>226</v>
      </c>
      <c r="G335" s="178"/>
      <c r="H335" s="303" t="str">
        <f>H333</f>
        <v>Lot</v>
      </c>
      <c r="I335" s="302">
        <f>I333</f>
        <v>2</v>
      </c>
      <c r="J335" s="191"/>
      <c r="K335" s="236"/>
    </row>
    <row r="336" spans="1:11" ht="12.75" customHeight="1" x14ac:dyDescent="0.2">
      <c r="A336" s="187"/>
      <c r="B336" s="219"/>
      <c r="C336" s="188"/>
      <c r="D336" s="190"/>
      <c r="E336" s="186"/>
      <c r="G336" s="178"/>
      <c r="H336" s="303"/>
      <c r="I336" s="302"/>
      <c r="J336" s="191"/>
      <c r="K336" s="236"/>
    </row>
    <row r="337" spans="1:11" ht="12.75" customHeight="1" x14ac:dyDescent="0.2">
      <c r="A337" s="187"/>
      <c r="B337" s="219"/>
      <c r="C337" s="311" t="s">
        <v>242</v>
      </c>
      <c r="D337" s="186"/>
      <c r="E337" s="186"/>
      <c r="G337" s="178"/>
      <c r="H337" s="303"/>
      <c r="I337" s="302"/>
      <c r="J337" s="191"/>
      <c r="K337" s="236"/>
    </row>
    <row r="338" spans="1:11" ht="12.75" customHeight="1" x14ac:dyDescent="0.2">
      <c r="A338" s="187"/>
      <c r="B338" s="219"/>
      <c r="C338" s="188"/>
      <c r="D338" s="186"/>
      <c r="E338" s="186"/>
      <c r="G338" s="178"/>
      <c r="H338" s="303"/>
      <c r="I338" s="302"/>
      <c r="J338" s="191"/>
      <c r="K338" s="236"/>
    </row>
    <row r="339" spans="1:11" ht="12.75" customHeight="1" x14ac:dyDescent="0.2">
      <c r="A339" s="187" t="str">
        <f>IF(ISBLANK(H339),"",($E$8&amp;"."&amp;+(COUNTA(H$7:H339))))</f>
        <v>5.1.81</v>
      </c>
      <c r="B339" s="219"/>
      <c r="C339" s="188"/>
      <c r="D339" s="190" t="s">
        <v>222</v>
      </c>
      <c r="E339" s="186" t="s">
        <v>223</v>
      </c>
      <c r="G339" s="178"/>
      <c r="H339" s="317" t="s">
        <v>276</v>
      </c>
      <c r="I339" s="302">
        <v>13</v>
      </c>
      <c r="J339" s="191"/>
      <c r="K339" s="236"/>
    </row>
    <row r="340" spans="1:11" ht="12.75" customHeight="1" x14ac:dyDescent="0.2">
      <c r="A340" s="187" t="str">
        <f>IF(ISBLANK(H340),"",($E$8&amp;"."&amp;+(COUNTA(H$7:H340))))</f>
        <v/>
      </c>
      <c r="B340" s="219"/>
      <c r="C340" s="188"/>
      <c r="D340" s="39"/>
      <c r="E340" s="186"/>
      <c r="G340" s="178"/>
      <c r="H340" s="303"/>
      <c r="I340" s="302"/>
      <c r="J340" s="191"/>
      <c r="K340" s="236"/>
    </row>
    <row r="341" spans="1:11" ht="12.75" customHeight="1" x14ac:dyDescent="0.2">
      <c r="A341" s="187" t="str">
        <f>IF(ISBLANK(H341),"",($E$8&amp;"."&amp;+(COUNTA(H$7:H341))))</f>
        <v>5.1.82</v>
      </c>
      <c r="B341" s="219"/>
      <c r="C341" s="188"/>
      <c r="D341" s="190" t="s">
        <v>225</v>
      </c>
      <c r="E341" s="186" t="s">
        <v>226</v>
      </c>
      <c r="G341" s="178"/>
      <c r="H341" s="303" t="str">
        <f>H339</f>
        <v>Lot</v>
      </c>
      <c r="I341" s="302">
        <f>I339</f>
        <v>13</v>
      </c>
      <c r="J341" s="191"/>
      <c r="K341" s="236"/>
    </row>
    <row r="342" spans="1:11" ht="12.75" customHeight="1" x14ac:dyDescent="0.2">
      <c r="A342" s="187"/>
      <c r="B342" s="219"/>
      <c r="C342" s="188"/>
      <c r="D342" s="231"/>
      <c r="E342" s="186"/>
      <c r="G342" s="178"/>
      <c r="H342" s="303"/>
      <c r="I342" s="302"/>
      <c r="J342" s="191"/>
      <c r="K342" s="236"/>
    </row>
    <row r="343" spans="1:11" ht="12.75" customHeight="1" x14ac:dyDescent="0.2">
      <c r="A343" s="187"/>
      <c r="B343" s="219"/>
      <c r="C343" s="311" t="s">
        <v>304</v>
      </c>
      <c r="D343" s="190"/>
      <c r="E343" s="186"/>
      <c r="G343" s="178"/>
      <c r="H343" s="303"/>
      <c r="I343" s="302"/>
      <c r="J343" s="191"/>
      <c r="K343" s="236"/>
    </row>
    <row r="344" spans="1:11" ht="12.75" customHeight="1" x14ac:dyDescent="0.2">
      <c r="A344" s="187"/>
      <c r="B344" s="219"/>
      <c r="C344" s="197"/>
      <c r="D344" s="190"/>
      <c r="E344" s="186"/>
      <c r="G344" s="178"/>
      <c r="H344" s="303"/>
      <c r="I344" s="302"/>
      <c r="J344" s="191"/>
      <c r="K344" s="236"/>
    </row>
    <row r="345" spans="1:11" ht="12.75" customHeight="1" x14ac:dyDescent="0.2">
      <c r="A345" s="187"/>
      <c r="B345" s="219"/>
      <c r="C345" s="311" t="s">
        <v>305</v>
      </c>
      <c r="D345" s="39"/>
      <c r="E345" s="186"/>
      <c r="G345" s="178"/>
      <c r="H345" s="303"/>
      <c r="I345" s="302"/>
      <c r="J345" s="191"/>
      <c r="K345" s="236"/>
    </row>
    <row r="346" spans="1:11" ht="12.75" customHeight="1" x14ac:dyDescent="0.2">
      <c r="A346" s="187"/>
      <c r="B346" s="219"/>
      <c r="C346" s="197"/>
      <c r="D346" s="190"/>
      <c r="E346" s="186"/>
      <c r="G346" s="178"/>
      <c r="H346" s="303"/>
      <c r="I346" s="302"/>
      <c r="J346" s="191"/>
      <c r="K346" s="236"/>
    </row>
    <row r="347" spans="1:11" ht="12.75" customHeight="1" x14ac:dyDescent="0.2">
      <c r="A347" s="187" t="str">
        <f>IF(ISBLANK(H347),"",($E$8&amp;"."&amp;+(COUNTA(H$7:H347))))</f>
        <v>5.1.83</v>
      </c>
      <c r="B347" s="219"/>
      <c r="C347" s="188"/>
      <c r="D347" s="190" t="s">
        <v>222</v>
      </c>
      <c r="E347" s="186" t="s">
        <v>223</v>
      </c>
      <c r="G347" s="178"/>
      <c r="H347" s="312" t="s">
        <v>268</v>
      </c>
      <c r="I347" s="302" t="s">
        <v>257</v>
      </c>
      <c r="J347" s="191"/>
      <c r="K347" s="236"/>
    </row>
    <row r="348" spans="1:11" ht="12.75" customHeight="1" x14ac:dyDescent="0.2">
      <c r="A348" s="187" t="str">
        <f>IF(ISBLANK(H348),"",($E$8&amp;"."&amp;+(COUNTA(H$7:H348))))</f>
        <v/>
      </c>
      <c r="B348" s="219"/>
      <c r="C348" s="188"/>
      <c r="D348" s="39"/>
      <c r="E348" s="186"/>
      <c r="G348" s="178"/>
      <c r="H348" s="303"/>
      <c r="I348" s="302"/>
      <c r="J348" s="191"/>
      <c r="K348" s="236"/>
    </row>
    <row r="349" spans="1:11" ht="12.75" customHeight="1" x14ac:dyDescent="0.2">
      <c r="A349" s="187" t="str">
        <f>IF(ISBLANK(H349),"",($E$8&amp;"."&amp;+(COUNTA(H$7:H349))))</f>
        <v>5.1.84</v>
      </c>
      <c r="B349" s="219"/>
      <c r="C349" s="188"/>
      <c r="D349" s="190" t="s">
        <v>225</v>
      </c>
      <c r="E349" s="186" t="s">
        <v>226</v>
      </c>
      <c r="G349" s="178"/>
      <c r="H349" s="303" t="str">
        <f>H347</f>
        <v>m³</v>
      </c>
      <c r="I349" s="302">
        <f>I181*1.1*0.8</f>
        <v>2288.0000000000005</v>
      </c>
      <c r="J349" s="191"/>
      <c r="K349" s="236"/>
    </row>
    <row r="350" spans="1:11" ht="12.75" customHeight="1" x14ac:dyDescent="0.2">
      <c r="A350" s="187"/>
      <c r="B350" s="219"/>
      <c r="C350" s="183"/>
      <c r="D350" s="190"/>
      <c r="E350" s="186"/>
      <c r="G350" s="178"/>
      <c r="H350" s="303"/>
      <c r="I350" s="302"/>
      <c r="J350" s="191"/>
      <c r="K350" s="236"/>
    </row>
    <row r="351" spans="1:11" ht="12.75" customHeight="1" x14ac:dyDescent="0.2">
      <c r="A351" s="187"/>
      <c r="B351" s="219"/>
      <c r="C351" s="311" t="s">
        <v>306</v>
      </c>
      <c r="D351" s="190"/>
      <c r="E351" s="186"/>
      <c r="G351" s="178"/>
      <c r="H351" s="303"/>
      <c r="I351" s="302"/>
      <c r="J351" s="191"/>
      <c r="K351" s="236"/>
    </row>
    <row r="352" spans="1:11" ht="12.75" customHeight="1" x14ac:dyDescent="0.2">
      <c r="A352" s="187"/>
      <c r="B352" s="219"/>
      <c r="C352" s="183"/>
      <c r="D352" s="190"/>
      <c r="E352" s="186"/>
      <c r="G352" s="178"/>
      <c r="H352" s="303"/>
      <c r="I352" s="302"/>
      <c r="J352" s="191"/>
      <c r="K352" s="236"/>
    </row>
    <row r="353" spans="1:11" ht="12.75" customHeight="1" x14ac:dyDescent="0.2">
      <c r="A353" s="187" t="str">
        <f>IF(ISBLANK(H353),"",($E$8&amp;"."&amp;+(COUNTA(H$7:H353))))</f>
        <v>5.1.85</v>
      </c>
      <c r="B353" s="219"/>
      <c r="C353" s="188"/>
      <c r="D353" s="190" t="s">
        <v>222</v>
      </c>
      <c r="E353" s="186" t="s">
        <v>223</v>
      </c>
      <c r="G353" s="178"/>
      <c r="H353" s="312" t="s">
        <v>268</v>
      </c>
      <c r="I353" s="302" t="s">
        <v>257</v>
      </c>
      <c r="J353" s="191"/>
      <c r="K353" s="236"/>
    </row>
    <row r="354" spans="1:11" ht="12.75" customHeight="1" x14ac:dyDescent="0.2">
      <c r="A354" s="187" t="str">
        <f>IF(ISBLANK(H354),"",($E$8&amp;"."&amp;+(COUNTA(H$7:H354))))</f>
        <v/>
      </c>
      <c r="B354" s="219"/>
      <c r="C354" s="188"/>
      <c r="D354" s="39"/>
      <c r="E354" s="186"/>
      <c r="G354" s="178"/>
      <c r="H354" s="303"/>
      <c r="I354" s="302"/>
      <c r="J354" s="191"/>
      <c r="K354" s="236"/>
    </row>
    <row r="355" spans="1:11" ht="12.75" customHeight="1" x14ac:dyDescent="0.2">
      <c r="A355" s="187" t="str">
        <f>IF(ISBLANK(H355),"",($E$8&amp;"."&amp;+(COUNTA(H$7:H355))))</f>
        <v>5.1.86</v>
      </c>
      <c r="B355" s="219"/>
      <c r="C355" s="188"/>
      <c r="D355" s="190" t="s">
        <v>225</v>
      </c>
      <c r="E355" s="186" t="s">
        <v>226</v>
      </c>
      <c r="G355" s="178"/>
      <c r="H355" s="303" t="str">
        <f>H353</f>
        <v>m³</v>
      </c>
      <c r="I355" s="603">
        <f>I349*0.6</f>
        <v>1372.8000000000002</v>
      </c>
      <c r="J355" s="191"/>
      <c r="K355" s="236"/>
    </row>
    <row r="356" spans="1:11" ht="12.75" customHeight="1" x14ac:dyDescent="0.2">
      <c r="A356" s="187"/>
      <c r="B356" s="219"/>
      <c r="C356" s="183"/>
      <c r="D356" s="190"/>
      <c r="E356" s="186"/>
      <c r="G356" s="178"/>
      <c r="H356" s="303"/>
      <c r="I356" s="302"/>
      <c r="J356" s="191"/>
      <c r="K356" s="236"/>
    </row>
    <row r="357" spans="1:11" ht="12.75" customHeight="1" x14ac:dyDescent="0.2">
      <c r="A357" s="187"/>
      <c r="B357" s="219"/>
      <c r="C357" s="311" t="s">
        <v>307</v>
      </c>
      <c r="D357" s="190"/>
      <c r="E357" s="186"/>
      <c r="G357" s="178"/>
      <c r="H357" s="303"/>
      <c r="I357" s="302"/>
      <c r="J357" s="191"/>
      <c r="K357" s="236">
        <f>I357*J357</f>
        <v>0</v>
      </c>
    </row>
    <row r="358" spans="1:11" ht="12.75" customHeight="1" x14ac:dyDescent="0.2">
      <c r="A358" s="187"/>
      <c r="B358" s="219"/>
      <c r="C358" s="188"/>
      <c r="D358" s="190"/>
      <c r="E358" s="186"/>
      <c r="G358" s="178"/>
      <c r="H358" s="303"/>
      <c r="I358" s="302"/>
      <c r="J358" s="191"/>
      <c r="K358" s="236"/>
    </row>
    <row r="359" spans="1:11" ht="12.75" customHeight="1" x14ac:dyDescent="0.2">
      <c r="A359" s="187" t="str">
        <f>IF(ISBLANK(H359),"",($E$8&amp;"."&amp;+(COUNTA(H$7:H359))))</f>
        <v>5.1.87</v>
      </c>
      <c r="B359" s="219"/>
      <c r="C359" s="188"/>
      <c r="D359" s="190" t="s">
        <v>222</v>
      </c>
      <c r="E359" s="186" t="s">
        <v>223</v>
      </c>
      <c r="G359" s="178"/>
      <c r="H359" s="312" t="s">
        <v>268</v>
      </c>
      <c r="I359" s="302" t="s">
        <v>257</v>
      </c>
      <c r="J359" s="191"/>
      <c r="K359" s="236"/>
    </row>
    <row r="360" spans="1:11" ht="12.75" customHeight="1" x14ac:dyDescent="0.2">
      <c r="A360" s="187" t="str">
        <f>IF(ISBLANK(H360),"",($E$8&amp;"."&amp;+(COUNTA(H$7:H360))))</f>
        <v/>
      </c>
      <c r="B360" s="219"/>
      <c r="C360" s="188"/>
      <c r="D360" s="39"/>
      <c r="E360" s="186"/>
      <c r="G360" s="178"/>
      <c r="H360" s="303"/>
      <c r="I360" s="302"/>
      <c r="J360" s="191"/>
      <c r="K360" s="236"/>
    </row>
    <row r="361" spans="1:11" ht="12.75" customHeight="1" x14ac:dyDescent="0.2">
      <c r="A361" s="187" t="str">
        <f>IF(ISBLANK(H361),"",($E$8&amp;"."&amp;+(COUNTA(H$7:H361))))</f>
        <v>5.1.88</v>
      </c>
      <c r="B361" s="219"/>
      <c r="C361" s="188"/>
      <c r="D361" s="190" t="s">
        <v>225</v>
      </c>
      <c r="E361" s="186" t="s">
        <v>226</v>
      </c>
      <c r="G361" s="178"/>
      <c r="H361" s="303" t="str">
        <f>H359</f>
        <v>m³</v>
      </c>
      <c r="I361" s="603">
        <f>I349*0.2</f>
        <v>457.60000000000014</v>
      </c>
      <c r="J361" s="191"/>
      <c r="K361" s="236"/>
    </row>
    <row r="362" spans="1:11" ht="12.75" customHeight="1" x14ac:dyDescent="0.2">
      <c r="A362" s="187"/>
      <c r="B362" s="219"/>
      <c r="C362" s="365"/>
      <c r="D362" s="190"/>
      <c r="E362" s="186"/>
      <c r="G362" s="178"/>
      <c r="H362" s="303"/>
      <c r="I362" s="302"/>
      <c r="J362" s="191"/>
      <c r="K362" s="236"/>
    </row>
    <row r="363" spans="1:11" ht="12.75" customHeight="1" x14ac:dyDescent="0.2">
      <c r="A363" s="187"/>
      <c r="B363" s="219"/>
      <c r="C363" s="297" t="s">
        <v>308</v>
      </c>
      <c r="D363" s="190"/>
      <c r="E363" s="186"/>
      <c r="G363" s="178"/>
      <c r="H363" s="303"/>
      <c r="I363" s="302"/>
      <c r="J363" s="191"/>
      <c r="K363" s="236">
        <f>I363*J363</f>
        <v>0</v>
      </c>
    </row>
    <row r="364" spans="1:11" ht="12.75" customHeight="1" x14ac:dyDescent="0.2">
      <c r="A364" s="187"/>
      <c r="B364" s="219"/>
      <c r="C364" s="188"/>
      <c r="D364" s="190"/>
      <c r="E364" s="186"/>
      <c r="G364" s="178"/>
      <c r="H364" s="303"/>
      <c r="I364" s="302"/>
      <c r="J364" s="191"/>
      <c r="K364" s="236"/>
    </row>
    <row r="365" spans="1:11" ht="12.75" customHeight="1" x14ac:dyDescent="0.2">
      <c r="A365" s="187" t="str">
        <f>IF(ISBLANK(H365),"",($E$8&amp;"."&amp;+(COUNTA(H$7:H365))))</f>
        <v>5.1.89</v>
      </c>
      <c r="B365" s="219"/>
      <c r="C365" s="188"/>
      <c r="D365" s="190" t="s">
        <v>222</v>
      </c>
      <c r="E365" s="186" t="s">
        <v>223</v>
      </c>
      <c r="G365" s="178"/>
      <c r="H365" s="312" t="s">
        <v>268</v>
      </c>
      <c r="I365" s="302" t="s">
        <v>257</v>
      </c>
      <c r="J365" s="191"/>
      <c r="K365" s="236"/>
    </row>
    <row r="366" spans="1:11" ht="12.75" customHeight="1" x14ac:dyDescent="0.2">
      <c r="A366" s="187" t="str">
        <f>IF(ISBLANK(H366),"",($E$8&amp;"."&amp;+(COUNTA(H$7:H366))))</f>
        <v/>
      </c>
      <c r="B366" s="219"/>
      <c r="C366" s="188"/>
      <c r="D366" s="39"/>
      <c r="E366" s="186"/>
      <c r="G366" s="178"/>
      <c r="H366" s="303"/>
      <c r="I366" s="302"/>
      <c r="J366" s="191"/>
      <c r="K366" s="236"/>
    </row>
    <row r="367" spans="1:11" ht="12" customHeight="1" x14ac:dyDescent="0.2">
      <c r="A367" s="187" t="str">
        <f>IF(ISBLANK(H367),"",($E$8&amp;"."&amp;+(COUNTA(H$7:H367))))</f>
        <v>5.1.90</v>
      </c>
      <c r="B367" s="219"/>
      <c r="C367" s="188"/>
      <c r="D367" s="190" t="s">
        <v>225</v>
      </c>
      <c r="E367" s="186" t="s">
        <v>226</v>
      </c>
      <c r="G367" s="178"/>
      <c r="H367" s="303" t="str">
        <f>H365</f>
        <v>m³</v>
      </c>
      <c r="I367" s="603">
        <f>I349*0.2</f>
        <v>457.60000000000014</v>
      </c>
      <c r="J367" s="191"/>
      <c r="K367" s="236"/>
    </row>
    <row r="368" spans="1:11" ht="12.75" customHeight="1" x14ac:dyDescent="0.2">
      <c r="A368" s="187"/>
      <c r="B368" s="219"/>
      <c r="C368" s="188"/>
      <c r="D368" s="190"/>
      <c r="E368" s="186"/>
      <c r="G368" s="178"/>
      <c r="H368" s="303"/>
      <c r="I368" s="302"/>
      <c r="J368" s="191"/>
      <c r="K368" s="236"/>
    </row>
    <row r="369" spans="1:11" ht="12.75" customHeight="1" x14ac:dyDescent="0.2">
      <c r="A369" s="187"/>
      <c r="B369" s="219"/>
      <c r="C369" s="311" t="s">
        <v>309</v>
      </c>
      <c r="D369" s="190"/>
      <c r="E369" s="186"/>
      <c r="G369" s="178"/>
      <c r="H369" s="303"/>
      <c r="I369" s="302"/>
      <c r="J369" s="191"/>
      <c r="K369" s="236"/>
    </row>
    <row r="370" spans="1:11" ht="12.75" customHeight="1" x14ac:dyDescent="0.2">
      <c r="A370" s="187"/>
      <c r="B370" s="219"/>
      <c r="C370" s="188"/>
      <c r="D370" s="190"/>
      <c r="E370" s="186"/>
      <c r="G370" s="178"/>
      <c r="H370" s="303"/>
      <c r="I370" s="302"/>
      <c r="J370" s="191"/>
      <c r="K370" s="236"/>
    </row>
    <row r="371" spans="1:11" ht="12.75" customHeight="1" x14ac:dyDescent="0.2">
      <c r="A371" s="187" t="str">
        <f>IF(ISBLANK(H371),"",($E$8&amp;"."&amp;+(COUNTA(H$7:H371))))</f>
        <v>5.1.91</v>
      </c>
      <c r="B371" s="219"/>
      <c r="C371" s="188"/>
      <c r="D371" s="190" t="s">
        <v>222</v>
      </c>
      <c r="E371" s="186" t="s">
        <v>223</v>
      </c>
      <c r="G371" s="178"/>
      <c r="H371" s="312" t="s">
        <v>268</v>
      </c>
      <c r="I371" s="302">
        <v>1</v>
      </c>
      <c r="J371" s="191"/>
      <c r="K371" s="236"/>
    </row>
    <row r="372" spans="1:11" ht="12.75" customHeight="1" x14ac:dyDescent="0.2">
      <c r="A372" s="187" t="str">
        <f>IF(ISBLANK(H372),"",($E$8&amp;"."&amp;+(COUNTA(H$7:H372))))</f>
        <v/>
      </c>
      <c r="B372" s="219"/>
      <c r="C372" s="188"/>
      <c r="D372" s="39"/>
      <c r="E372" s="186"/>
      <c r="G372" s="178"/>
      <c r="H372" s="303"/>
      <c r="I372" s="302"/>
      <c r="J372" s="191"/>
      <c r="K372" s="236"/>
    </row>
    <row r="373" spans="1:11" ht="12.75" customHeight="1" x14ac:dyDescent="0.2">
      <c r="A373" s="187" t="str">
        <f>IF(ISBLANK(H373),"",($E$8&amp;"."&amp;+(COUNTA(H$7:H373))))</f>
        <v>5.1.92</v>
      </c>
      <c r="B373" s="219"/>
      <c r="C373" s="188"/>
      <c r="D373" s="190" t="s">
        <v>225</v>
      </c>
      <c r="E373" s="186" t="s">
        <v>226</v>
      </c>
      <c r="G373" s="178"/>
      <c r="H373" s="303" t="str">
        <f>H371</f>
        <v>m³</v>
      </c>
      <c r="I373" s="302">
        <v>1</v>
      </c>
      <c r="J373" s="191"/>
      <c r="K373" s="236"/>
    </row>
    <row r="374" spans="1:11" ht="12.75" customHeight="1" x14ac:dyDescent="0.2">
      <c r="A374" s="187"/>
      <c r="B374" s="219"/>
      <c r="C374" s="188"/>
      <c r="D374" s="190"/>
      <c r="E374" s="186"/>
      <c r="G374" s="178"/>
      <c r="H374" s="303"/>
      <c r="I374" s="302"/>
      <c r="J374" s="191"/>
      <c r="K374" s="236"/>
    </row>
    <row r="375" spans="1:11" ht="12.75" customHeight="1" x14ac:dyDescent="0.2">
      <c r="A375" s="187"/>
      <c r="B375" s="219"/>
      <c r="C375" s="297" t="s">
        <v>311</v>
      </c>
      <c r="D375" s="190"/>
      <c r="E375" s="186"/>
      <c r="G375" s="178"/>
      <c r="H375" s="303"/>
      <c r="I375" s="302"/>
      <c r="J375" s="191"/>
      <c r="K375" s="236"/>
    </row>
    <row r="376" spans="1:11" ht="12.75" customHeight="1" x14ac:dyDescent="0.2">
      <c r="A376" s="187"/>
      <c r="B376" s="219"/>
      <c r="C376" s="188"/>
      <c r="D376" s="190"/>
      <c r="E376" s="186"/>
      <c r="G376" s="178"/>
      <c r="H376" s="303"/>
      <c r="I376" s="302"/>
      <c r="J376" s="191"/>
      <c r="K376" s="236"/>
    </row>
    <row r="377" spans="1:11" ht="12.75" customHeight="1" x14ac:dyDescent="0.2">
      <c r="A377" s="187" t="str">
        <f>IF(ISBLANK(H377),"",($E$8&amp;"."&amp;+(COUNTA(H$7:H377))))</f>
        <v>5.1.93</v>
      </c>
      <c r="B377" s="219"/>
      <c r="C377" s="188"/>
      <c r="D377" s="190" t="s">
        <v>222</v>
      </c>
      <c r="E377" s="186" t="s">
        <v>223</v>
      </c>
      <c r="G377" s="178"/>
      <c r="H377" s="312" t="s">
        <v>268</v>
      </c>
      <c r="I377" s="302">
        <v>65</v>
      </c>
      <c r="J377" s="191"/>
      <c r="K377" s="236"/>
    </row>
    <row r="378" spans="1:11" ht="12.75" customHeight="1" x14ac:dyDescent="0.2">
      <c r="A378" s="187" t="str">
        <f>IF(ISBLANK(H378),"",($E$8&amp;"."&amp;+(COUNTA(H$7:H378))))</f>
        <v/>
      </c>
      <c r="B378" s="219"/>
      <c r="C378" s="188"/>
      <c r="D378" s="39"/>
      <c r="E378" s="186"/>
      <c r="G378" s="178"/>
      <c r="H378" s="303"/>
      <c r="I378" s="302"/>
      <c r="J378" s="191"/>
      <c r="K378" s="236"/>
    </row>
    <row r="379" spans="1:11" ht="12.75" customHeight="1" x14ac:dyDescent="0.2">
      <c r="A379" s="187" t="str">
        <f>IF(ISBLANK(H379),"",($E$8&amp;"."&amp;+(COUNTA(H$7:H379))))</f>
        <v>5.1.94</v>
      </c>
      <c r="B379" s="219"/>
      <c r="C379" s="188"/>
      <c r="D379" s="190" t="s">
        <v>225</v>
      </c>
      <c r="E379" s="186" t="s">
        <v>226</v>
      </c>
      <c r="G379" s="178"/>
      <c r="H379" s="303" t="str">
        <f>H377</f>
        <v>m³</v>
      </c>
      <c r="I379" s="302">
        <f>I377</f>
        <v>65</v>
      </c>
      <c r="J379" s="191"/>
      <c r="K379" s="236"/>
    </row>
    <row r="380" spans="1:11" ht="12.75" customHeight="1" x14ac:dyDescent="0.2">
      <c r="A380" s="187" t="str">
        <f>IF(ISBLANK(H380),"",($E$8&amp;"."&amp;+(COUNTA(H$7:H380))))</f>
        <v/>
      </c>
      <c r="B380" s="219"/>
      <c r="C380" s="188"/>
      <c r="D380" s="39"/>
      <c r="E380" s="186"/>
      <c r="G380" s="178"/>
      <c r="H380" s="303"/>
      <c r="I380" s="302"/>
      <c r="J380" s="191"/>
      <c r="K380" s="236"/>
    </row>
    <row r="381" spans="1:11" ht="12.75" customHeight="1" x14ac:dyDescent="0.2">
      <c r="A381" s="187"/>
      <c r="B381" s="219"/>
      <c r="C381" s="573" t="s">
        <v>312</v>
      </c>
      <c r="D381" s="574"/>
      <c r="E381" s="574"/>
      <c r="F381" s="574"/>
      <c r="G381" s="578"/>
      <c r="H381" s="303"/>
      <c r="I381" s="302"/>
      <c r="J381" s="191"/>
      <c r="K381" s="236"/>
    </row>
    <row r="382" spans="1:11" ht="12.75" customHeight="1" x14ac:dyDescent="0.2">
      <c r="A382" s="187"/>
      <c r="B382" s="219"/>
      <c r="C382" s="573"/>
      <c r="D382" s="574"/>
      <c r="E382" s="574"/>
      <c r="F382" s="574"/>
      <c r="G382" s="578"/>
      <c r="H382" s="303"/>
      <c r="I382" s="302"/>
      <c r="J382" s="191"/>
      <c r="K382" s="236"/>
    </row>
    <row r="383" spans="1:11" ht="12.75" customHeight="1" x14ac:dyDescent="0.2">
      <c r="A383" s="187"/>
      <c r="B383" s="219"/>
      <c r="C383" s="188"/>
      <c r="D383" s="186"/>
      <c r="E383" s="186"/>
      <c r="G383" s="178"/>
      <c r="H383" s="303"/>
      <c r="I383" s="302"/>
      <c r="J383" s="191"/>
      <c r="K383" s="236"/>
    </row>
    <row r="384" spans="1:11" ht="12.75" customHeight="1" x14ac:dyDescent="0.2">
      <c r="A384" s="187" t="str">
        <f>IF(ISBLANK(H384),"",($E$8&amp;"."&amp;+(COUNTA(H$7:H384))))</f>
        <v>5.1.95</v>
      </c>
      <c r="B384" s="219"/>
      <c r="C384" s="188"/>
      <c r="D384" s="190" t="s">
        <v>222</v>
      </c>
      <c r="E384" s="186" t="s">
        <v>223</v>
      </c>
      <c r="G384" s="178"/>
      <c r="H384" s="312" t="s">
        <v>268</v>
      </c>
      <c r="I384" s="302">
        <v>65</v>
      </c>
      <c r="J384" s="191"/>
      <c r="K384" s="236"/>
    </row>
    <row r="385" spans="1:11" ht="12.75" customHeight="1" x14ac:dyDescent="0.2">
      <c r="A385" s="187" t="str">
        <f>IF(ISBLANK(H385),"",($E$8&amp;"."&amp;+(COUNTA(H$7:H385))))</f>
        <v/>
      </c>
      <c r="B385" s="219"/>
      <c r="C385" s="188"/>
      <c r="D385" s="39"/>
      <c r="E385" s="186"/>
      <c r="G385" s="178"/>
      <c r="H385" s="303"/>
      <c r="I385" s="302"/>
      <c r="J385" s="191"/>
      <c r="K385" s="236"/>
    </row>
    <row r="386" spans="1:11" ht="12.75" customHeight="1" x14ac:dyDescent="0.2">
      <c r="A386" s="187" t="str">
        <f>IF(ISBLANK(H386),"",($E$8&amp;"."&amp;+(COUNTA(H$7:H386))))</f>
        <v>5.1.96</v>
      </c>
      <c r="B386" s="219"/>
      <c r="C386" s="188"/>
      <c r="D386" s="190" t="s">
        <v>225</v>
      </c>
      <c r="E386" s="186" t="s">
        <v>226</v>
      </c>
      <c r="G386" s="178"/>
      <c r="H386" s="303" t="str">
        <f>H384</f>
        <v>m³</v>
      </c>
      <c r="I386" s="302">
        <f>I384</f>
        <v>65</v>
      </c>
      <c r="J386" s="191"/>
      <c r="K386" s="236"/>
    </row>
    <row r="387" spans="1:11" ht="12.75" customHeight="1" x14ac:dyDescent="0.2">
      <c r="A387" s="187"/>
      <c r="B387" s="219"/>
      <c r="C387" s="188"/>
      <c r="D387" s="186"/>
      <c r="E387" s="186"/>
      <c r="G387" s="178"/>
      <c r="H387" s="303"/>
      <c r="I387" s="302"/>
      <c r="J387" s="191"/>
      <c r="K387" s="236"/>
    </row>
    <row r="388" spans="1:11" ht="12.75" customHeight="1" x14ac:dyDescent="0.2">
      <c r="A388" s="187"/>
      <c r="B388" s="219"/>
      <c r="C388" s="297"/>
      <c r="D388" s="186"/>
      <c r="E388" s="186"/>
      <c r="G388" s="178"/>
      <c r="H388" s="303"/>
      <c r="I388" s="302"/>
      <c r="J388" s="191"/>
      <c r="K388" s="236"/>
    </row>
    <row r="389" spans="1:11" ht="12.75" customHeight="1" x14ac:dyDescent="0.2">
      <c r="A389" s="187"/>
      <c r="B389" s="219"/>
      <c r="C389" s="188"/>
      <c r="D389" s="186"/>
      <c r="E389" s="186"/>
      <c r="G389" s="178"/>
      <c r="H389" s="303"/>
      <c r="I389" s="302"/>
      <c r="J389" s="191"/>
      <c r="K389" s="236"/>
    </row>
    <row r="390" spans="1:11" s="203" customFormat="1" ht="12.75" customHeight="1" x14ac:dyDescent="0.2">
      <c r="A390" s="198"/>
      <c r="B390" s="199"/>
      <c r="C390" s="200"/>
      <c r="D390" s="200"/>
      <c r="E390" s="200"/>
      <c r="F390" s="200"/>
      <c r="G390" s="200"/>
      <c r="H390" s="360"/>
      <c r="I390" s="305"/>
      <c r="J390" s="226" t="s">
        <v>106</v>
      </c>
      <c r="K390" s="237">
        <f>SUM(K316:K389)</f>
        <v>0</v>
      </c>
    </row>
    <row r="391" spans="1:11" s="203" customFormat="1" ht="12.75" customHeight="1" x14ac:dyDescent="0.2">
      <c r="A391" s="198"/>
      <c r="B391" s="272"/>
      <c r="C391" s="274"/>
      <c r="D391" s="200"/>
      <c r="E391" s="200"/>
      <c r="F391" s="200"/>
      <c r="G391" s="276"/>
      <c r="H391" s="307"/>
      <c r="I391" s="309"/>
      <c r="J391" s="227" t="s">
        <v>107</v>
      </c>
      <c r="K391" s="275">
        <f>K390</f>
        <v>0</v>
      </c>
    </row>
    <row r="392" spans="1:11" s="383" customFormat="1" ht="12.75" customHeight="1" x14ac:dyDescent="0.2">
      <c r="A392" s="378"/>
      <c r="B392" s="390"/>
      <c r="C392" s="434"/>
      <c r="D392" s="393"/>
      <c r="E392" s="393"/>
      <c r="F392" s="393"/>
      <c r="G392" s="384"/>
      <c r="H392" s="386"/>
      <c r="I392" s="435"/>
      <c r="J392" s="387"/>
      <c r="K392" s="436"/>
    </row>
    <row r="393" spans="1:11" ht="12.75" customHeight="1" x14ac:dyDescent="0.2">
      <c r="A393" s="187"/>
      <c r="B393" s="219"/>
      <c r="C393" s="375" t="s">
        <v>313</v>
      </c>
      <c r="D393" s="186"/>
      <c r="E393" s="186"/>
      <c r="G393" s="178"/>
      <c r="H393" s="303"/>
      <c r="I393" s="302"/>
      <c r="J393" s="191"/>
      <c r="K393" s="236"/>
    </row>
    <row r="394" spans="1:11" ht="12.75" customHeight="1" x14ac:dyDescent="0.2">
      <c r="A394" s="187"/>
      <c r="B394" s="219"/>
      <c r="C394" s="188"/>
      <c r="D394" s="186"/>
      <c r="E394" s="186"/>
      <c r="G394" s="178"/>
      <c r="H394" s="303"/>
      <c r="I394" s="302"/>
      <c r="J394" s="191"/>
      <c r="K394" s="236"/>
    </row>
    <row r="395" spans="1:11" ht="12.75" customHeight="1" x14ac:dyDescent="0.2">
      <c r="A395" s="187" t="str">
        <f>IF(ISBLANK(H395),"",($E$8&amp;"."&amp;+(COUNTA(H$7:H395))))</f>
        <v>5.1.97</v>
      </c>
      <c r="B395" s="219"/>
      <c r="C395" s="188"/>
      <c r="D395" s="190" t="s">
        <v>222</v>
      </c>
      <c r="E395" s="186" t="s">
        <v>223</v>
      </c>
      <c r="G395" s="178"/>
      <c r="H395" s="312" t="s">
        <v>268</v>
      </c>
      <c r="I395" s="302">
        <v>12</v>
      </c>
      <c r="J395" s="191"/>
      <c r="K395" s="236"/>
    </row>
    <row r="396" spans="1:11" ht="12.75" customHeight="1" x14ac:dyDescent="0.2">
      <c r="A396" s="187" t="str">
        <f>IF(ISBLANK(H396),"",($E$8&amp;"."&amp;+(COUNTA(H$7:H396))))</f>
        <v/>
      </c>
      <c r="B396" s="219"/>
      <c r="C396" s="188"/>
      <c r="D396" s="39"/>
      <c r="E396" s="186"/>
      <c r="G396" s="178"/>
      <c r="H396" s="303"/>
      <c r="I396" s="302"/>
      <c r="J396" s="191"/>
      <c r="K396" s="236"/>
    </row>
    <row r="397" spans="1:11" ht="12.75" customHeight="1" x14ac:dyDescent="0.2">
      <c r="A397" s="187" t="str">
        <f>IF(ISBLANK(H397),"",($E$8&amp;"."&amp;+(COUNTA(H$7:H397))))</f>
        <v>5.1.98</v>
      </c>
      <c r="B397" s="219"/>
      <c r="C397" s="188"/>
      <c r="D397" s="190" t="s">
        <v>225</v>
      </c>
      <c r="E397" s="186" t="s">
        <v>226</v>
      </c>
      <c r="G397" s="178"/>
      <c r="H397" s="303">
        <f>H390</f>
        <v>0</v>
      </c>
      <c r="I397" s="302">
        <f>I390</f>
        <v>0</v>
      </c>
      <c r="J397" s="191"/>
      <c r="K397" s="236"/>
    </row>
    <row r="398" spans="1:11" ht="12.75" customHeight="1" x14ac:dyDescent="0.2">
      <c r="A398" s="187"/>
      <c r="B398" s="219"/>
      <c r="C398" s="188"/>
      <c r="D398" s="186"/>
      <c r="E398" s="186"/>
      <c r="G398" s="178"/>
      <c r="H398" s="303"/>
      <c r="I398" s="302"/>
      <c r="J398" s="191"/>
      <c r="K398" s="236"/>
    </row>
    <row r="399" spans="1:11" ht="12.75" customHeight="1" x14ac:dyDescent="0.2">
      <c r="A399" s="187"/>
      <c r="B399" s="219"/>
      <c r="C399" s="297" t="s">
        <v>314</v>
      </c>
      <c r="D399" s="186"/>
      <c r="E399" s="186"/>
      <c r="G399" s="178"/>
      <c r="H399" s="303"/>
      <c r="I399" s="302"/>
      <c r="J399" s="191"/>
      <c r="K399" s="236"/>
    </row>
    <row r="400" spans="1:11" ht="12.75" customHeight="1" x14ac:dyDescent="0.2">
      <c r="A400" s="187"/>
      <c r="B400" s="219"/>
      <c r="C400" s="188"/>
      <c r="D400" s="186"/>
      <c r="E400" s="186"/>
      <c r="G400" s="178"/>
      <c r="H400" s="303"/>
      <c r="I400" s="302"/>
      <c r="J400" s="191"/>
      <c r="K400" s="236"/>
    </row>
    <row r="401" spans="1:11" ht="12.75" customHeight="1" x14ac:dyDescent="0.2">
      <c r="A401" s="187" t="str">
        <f>IF(ISBLANK(H401),"",($E$8&amp;"."&amp;+(COUNTA(H$7:H401))))</f>
        <v>5.1.99</v>
      </c>
      <c r="B401" s="219"/>
      <c r="C401" s="188"/>
      <c r="D401" s="190" t="s">
        <v>222</v>
      </c>
      <c r="E401" s="186" t="s">
        <v>223</v>
      </c>
      <c r="G401" s="178"/>
      <c r="H401" s="312" t="s">
        <v>268</v>
      </c>
      <c r="I401" s="302">
        <v>2.9</v>
      </c>
      <c r="J401" s="191"/>
      <c r="K401" s="236"/>
    </row>
    <row r="402" spans="1:11" ht="12.75" customHeight="1" x14ac:dyDescent="0.2">
      <c r="A402" s="187" t="str">
        <f>IF(ISBLANK(H402),"",($E$8&amp;"."&amp;+(COUNTA(H$7:H402))))</f>
        <v/>
      </c>
      <c r="B402" s="219"/>
      <c r="C402" s="188"/>
      <c r="D402" s="39"/>
      <c r="E402" s="186"/>
      <c r="G402" s="178"/>
      <c r="H402" s="303"/>
      <c r="I402" s="302"/>
      <c r="J402" s="191"/>
      <c r="K402" s="236"/>
    </row>
    <row r="403" spans="1:11" ht="12.75" customHeight="1" x14ac:dyDescent="0.2">
      <c r="A403" s="187" t="str">
        <f>IF(ISBLANK(H403),"",($E$8&amp;"."&amp;+(COUNTA(H$7:H403))))</f>
        <v>5.1.100</v>
      </c>
      <c r="B403" s="219"/>
      <c r="C403" s="188"/>
      <c r="D403" s="190" t="s">
        <v>225</v>
      </c>
      <c r="E403" s="186" t="s">
        <v>226</v>
      </c>
      <c r="G403" s="178"/>
      <c r="H403" s="303" t="str">
        <f>H401</f>
        <v>m³</v>
      </c>
      <c r="I403" s="302">
        <f>I401</f>
        <v>2.9</v>
      </c>
      <c r="J403" s="191"/>
      <c r="K403" s="236"/>
    </row>
    <row r="404" spans="1:11" ht="12.75" customHeight="1" x14ac:dyDescent="0.2">
      <c r="A404" s="187"/>
      <c r="B404" s="219"/>
      <c r="C404" s="188"/>
      <c r="D404" s="190"/>
      <c r="E404" s="186"/>
      <c r="G404" s="178"/>
      <c r="H404" s="303"/>
      <c r="I404" s="302"/>
      <c r="J404" s="191"/>
      <c r="K404" s="236"/>
    </row>
    <row r="405" spans="1:11" ht="12.75" customHeight="1" x14ac:dyDescent="0.2">
      <c r="A405" s="187"/>
      <c r="B405" s="219"/>
      <c r="C405" s="297" t="s">
        <v>315</v>
      </c>
      <c r="D405" s="186"/>
      <c r="E405" s="186"/>
      <c r="G405" s="178"/>
      <c r="H405" s="303"/>
      <c r="I405" s="302"/>
      <c r="J405" s="191"/>
      <c r="K405" s="236"/>
    </row>
    <row r="406" spans="1:11" ht="12.75" customHeight="1" x14ac:dyDescent="0.2">
      <c r="A406" s="187"/>
      <c r="B406" s="219"/>
      <c r="C406" s="188"/>
      <c r="D406" s="186"/>
      <c r="E406" s="186"/>
      <c r="G406" s="178"/>
      <c r="H406" s="303"/>
      <c r="I406" s="302"/>
      <c r="J406" s="191"/>
      <c r="K406" s="236"/>
    </row>
    <row r="407" spans="1:11" ht="12.75" customHeight="1" x14ac:dyDescent="0.2">
      <c r="A407" s="187" t="str">
        <f>IF(ISBLANK(H407),"",($E$8&amp;"."&amp;+(COUNTA(H$7:H407))))</f>
        <v>5.1.101</v>
      </c>
      <c r="B407" s="219"/>
      <c r="C407" s="188"/>
      <c r="D407" s="190" t="s">
        <v>222</v>
      </c>
      <c r="E407" s="186" t="s">
        <v>223</v>
      </c>
      <c r="G407" s="178"/>
      <c r="H407" s="312" t="s">
        <v>268</v>
      </c>
      <c r="I407" s="302">
        <v>2.9</v>
      </c>
      <c r="J407" s="191"/>
      <c r="K407" s="236"/>
    </row>
    <row r="408" spans="1:11" ht="12.75" customHeight="1" x14ac:dyDescent="0.2">
      <c r="A408" s="187" t="str">
        <f>IF(ISBLANK(H408),"",($E$8&amp;"."&amp;+(COUNTA(H$7:H408))))</f>
        <v/>
      </c>
      <c r="B408" s="219"/>
      <c r="C408" s="188"/>
      <c r="D408" s="39"/>
      <c r="E408" s="186"/>
      <c r="G408" s="178"/>
      <c r="H408" s="303"/>
      <c r="I408" s="302"/>
      <c r="J408" s="191"/>
      <c r="K408" s="236"/>
    </row>
    <row r="409" spans="1:11" ht="12.75" customHeight="1" x14ac:dyDescent="0.2">
      <c r="A409" s="187" t="str">
        <f>IF(ISBLANK(H409),"",($E$8&amp;"."&amp;+(COUNTA(H$7:H409))))</f>
        <v>5.1.102</v>
      </c>
      <c r="B409" s="219"/>
      <c r="C409" s="188"/>
      <c r="D409" s="190" t="s">
        <v>225</v>
      </c>
      <c r="E409" s="186" t="s">
        <v>226</v>
      </c>
      <c r="G409" s="178"/>
      <c r="H409" s="303" t="str">
        <f>H407</f>
        <v>m³</v>
      </c>
      <c r="I409" s="302">
        <f>I407</f>
        <v>2.9</v>
      </c>
      <c r="J409" s="191"/>
      <c r="K409" s="236"/>
    </row>
    <row r="410" spans="1:11" ht="12.75" customHeight="1" x14ac:dyDescent="0.2">
      <c r="A410" s="187"/>
      <c r="B410" s="219"/>
      <c r="C410" s="183"/>
      <c r="D410" s="190"/>
      <c r="E410" s="186"/>
      <c r="G410" s="178"/>
      <c r="H410" s="303"/>
      <c r="I410" s="302"/>
      <c r="J410" s="191"/>
      <c r="K410" s="236"/>
    </row>
    <row r="411" spans="1:11" ht="12.75" customHeight="1" x14ac:dyDescent="0.2">
      <c r="A411" s="187"/>
      <c r="B411" s="219"/>
      <c r="C411" s="297" t="s">
        <v>316</v>
      </c>
      <c r="D411" s="186"/>
      <c r="E411" s="186"/>
      <c r="G411" s="178"/>
      <c r="H411" s="303"/>
      <c r="I411" s="302"/>
      <c r="J411" s="191"/>
      <c r="K411" s="236"/>
    </row>
    <row r="412" spans="1:11" ht="12.75" customHeight="1" x14ac:dyDescent="0.2">
      <c r="A412" s="187"/>
      <c r="B412" s="219"/>
      <c r="C412" s="188"/>
      <c r="D412" s="186"/>
      <c r="E412" s="186"/>
      <c r="G412" s="178"/>
      <c r="H412" s="303"/>
      <c r="I412" s="302"/>
      <c r="J412" s="191"/>
      <c r="K412" s="236"/>
    </row>
    <row r="413" spans="1:11" ht="12.75" customHeight="1" x14ac:dyDescent="0.2">
      <c r="A413" s="187" t="str">
        <f>IF(ISBLANK(H413),"",($E$8&amp;"."&amp;+(COUNTA(H$7:H413))))</f>
        <v>5.1.103</v>
      </c>
      <c r="B413" s="219"/>
      <c r="C413" s="188"/>
      <c r="D413" s="190" t="s">
        <v>222</v>
      </c>
      <c r="E413" s="186" t="s">
        <v>223</v>
      </c>
      <c r="G413" s="178"/>
      <c r="H413" s="312" t="s">
        <v>268</v>
      </c>
      <c r="I413" s="302">
        <v>0</v>
      </c>
      <c r="J413" s="191"/>
      <c r="K413" s="236"/>
    </row>
    <row r="414" spans="1:11" ht="12.75" customHeight="1" x14ac:dyDescent="0.2">
      <c r="A414" s="187" t="str">
        <f>IF(ISBLANK(H414),"",($E$8&amp;"."&amp;+(COUNTA(H$7:H414))))</f>
        <v/>
      </c>
      <c r="B414" s="219"/>
      <c r="C414" s="188"/>
      <c r="D414" s="39"/>
      <c r="E414" s="186"/>
      <c r="G414" s="178"/>
      <c r="H414" s="303"/>
      <c r="I414" s="302"/>
      <c r="J414" s="191"/>
      <c r="K414" s="236"/>
    </row>
    <row r="415" spans="1:11" ht="12.75" customHeight="1" x14ac:dyDescent="0.2">
      <c r="A415" s="187" t="str">
        <f>IF(ISBLANK(H415),"",($E$8&amp;"."&amp;+(COUNTA(H$7:H415))))</f>
        <v>5.1.104</v>
      </c>
      <c r="B415" s="219"/>
      <c r="C415" s="188"/>
      <c r="D415" s="190" t="s">
        <v>225</v>
      </c>
      <c r="E415" s="186" t="s">
        <v>226</v>
      </c>
      <c r="G415" s="178"/>
      <c r="H415" s="303" t="str">
        <f>H413</f>
        <v>m³</v>
      </c>
      <c r="I415" s="302">
        <f>I413</f>
        <v>0</v>
      </c>
      <c r="J415" s="191"/>
      <c r="K415" s="236"/>
    </row>
    <row r="416" spans="1:11" ht="12.75" customHeight="1" x14ac:dyDescent="0.2">
      <c r="A416" s="187"/>
      <c r="B416" s="219"/>
      <c r="C416" s="188"/>
      <c r="D416" s="186"/>
      <c r="E416" s="186"/>
      <c r="G416" s="178"/>
      <c r="H416" s="303"/>
      <c r="I416" s="302"/>
      <c r="J416" s="191"/>
      <c r="K416" s="236"/>
    </row>
    <row r="417" spans="1:11" ht="12.75" customHeight="1" x14ac:dyDescent="0.2">
      <c r="A417" s="187"/>
      <c r="B417" s="219"/>
      <c r="C417" s="311" t="s">
        <v>317</v>
      </c>
      <c r="D417" s="186"/>
      <c r="E417" s="186"/>
      <c r="G417" s="178"/>
      <c r="H417" s="303"/>
      <c r="I417" s="302"/>
      <c r="J417" s="191"/>
      <c r="K417" s="236"/>
    </row>
    <row r="418" spans="1:11" ht="12.75" customHeight="1" x14ac:dyDescent="0.2">
      <c r="A418" s="187"/>
      <c r="B418" s="219"/>
      <c r="C418" s="188"/>
      <c r="D418" s="186"/>
      <c r="E418" s="186"/>
      <c r="G418" s="178"/>
      <c r="H418" s="303"/>
      <c r="I418" s="302"/>
      <c r="J418" s="191"/>
      <c r="K418" s="236"/>
    </row>
    <row r="419" spans="1:11" ht="12.75" customHeight="1" x14ac:dyDescent="0.2">
      <c r="A419" s="187"/>
      <c r="B419" s="219"/>
      <c r="C419" s="311" t="s">
        <v>318</v>
      </c>
      <c r="D419" s="186"/>
      <c r="E419" s="186"/>
      <c r="G419" s="178"/>
      <c r="H419" s="303"/>
      <c r="I419" s="302"/>
      <c r="J419" s="191"/>
      <c r="K419" s="236"/>
    </row>
    <row r="420" spans="1:11" ht="12.75" customHeight="1" x14ac:dyDescent="0.2">
      <c r="A420" s="187"/>
      <c r="B420" s="219"/>
      <c r="C420" s="188"/>
      <c r="D420" s="186"/>
      <c r="E420" s="186"/>
      <c r="G420" s="178"/>
      <c r="H420" s="303"/>
      <c r="I420" s="302"/>
      <c r="J420" s="191"/>
      <c r="K420" s="236"/>
    </row>
    <row r="421" spans="1:11" ht="12.75" customHeight="1" x14ac:dyDescent="0.2">
      <c r="A421" s="187" t="str">
        <f>IF(ISBLANK(H421),"",($E$8&amp;"."&amp;+(COUNTA(H$7:H421))))</f>
        <v>5.1.105</v>
      </c>
      <c r="B421" s="219"/>
      <c r="C421" s="188"/>
      <c r="D421" s="190" t="s">
        <v>222</v>
      </c>
      <c r="E421" s="186" t="s">
        <v>223</v>
      </c>
      <c r="G421" s="178"/>
      <c r="H421" s="312" t="s">
        <v>268</v>
      </c>
      <c r="I421" s="302">
        <v>0</v>
      </c>
      <c r="J421" s="191"/>
      <c r="K421" s="236"/>
    </row>
    <row r="422" spans="1:11" ht="12.75" customHeight="1" x14ac:dyDescent="0.2">
      <c r="A422" s="187" t="str">
        <f>IF(ISBLANK(H422),"",($E$8&amp;"."&amp;+(COUNTA(H$7:H422))))</f>
        <v/>
      </c>
      <c r="B422" s="219"/>
      <c r="C422" s="188"/>
      <c r="D422" s="39"/>
      <c r="E422" s="186"/>
      <c r="G422" s="178"/>
      <c r="H422" s="303"/>
      <c r="I422" s="302"/>
      <c r="J422" s="191"/>
      <c r="K422" s="236"/>
    </row>
    <row r="423" spans="1:11" ht="12.75" customHeight="1" x14ac:dyDescent="0.2">
      <c r="A423" s="187" t="str">
        <f>IF(ISBLANK(H423),"",($E$8&amp;"."&amp;+(COUNTA(H$7:H423))))</f>
        <v>5.1.106</v>
      </c>
      <c r="B423" s="219"/>
      <c r="C423" s="188"/>
      <c r="D423" s="190" t="s">
        <v>225</v>
      </c>
      <c r="E423" s="186" t="s">
        <v>226</v>
      </c>
      <c r="G423" s="178"/>
      <c r="H423" s="303" t="str">
        <f>H421</f>
        <v>m³</v>
      </c>
      <c r="I423" s="302">
        <f>I421</f>
        <v>0</v>
      </c>
      <c r="J423" s="191"/>
      <c r="K423" s="236"/>
    </row>
    <row r="424" spans="1:11" ht="12.75" customHeight="1" x14ac:dyDescent="0.2">
      <c r="A424" s="187"/>
      <c r="B424" s="219"/>
      <c r="C424" s="188"/>
      <c r="D424" s="186"/>
      <c r="E424" s="186"/>
      <c r="G424" s="178"/>
      <c r="H424" s="303"/>
      <c r="I424" s="302"/>
      <c r="J424" s="191"/>
      <c r="K424" s="236"/>
    </row>
    <row r="425" spans="1:11" ht="12.75" customHeight="1" x14ac:dyDescent="0.2">
      <c r="A425" s="187"/>
      <c r="B425" s="219"/>
      <c r="C425" s="579" t="s">
        <v>319</v>
      </c>
      <c r="D425" s="580"/>
      <c r="E425" s="580"/>
      <c r="F425" s="580"/>
      <c r="G425" s="581"/>
      <c r="H425" s="303"/>
      <c r="I425" s="302"/>
      <c r="J425" s="191"/>
      <c r="K425" s="236"/>
    </row>
    <row r="426" spans="1:11" ht="12.75" customHeight="1" x14ac:dyDescent="0.2">
      <c r="A426" s="187"/>
      <c r="B426" s="219"/>
      <c r="C426" s="188"/>
      <c r="D426" s="186"/>
      <c r="E426" s="186"/>
      <c r="G426" s="178"/>
      <c r="H426" s="303"/>
      <c r="I426" s="302"/>
      <c r="J426" s="191"/>
      <c r="K426" s="236"/>
    </row>
    <row r="427" spans="1:11" ht="12.75" customHeight="1" x14ac:dyDescent="0.2">
      <c r="A427" s="187" t="str">
        <f>IF(ISBLANK(H427),"",($E$8&amp;"."&amp;+(COUNTA(H$7:H427))))</f>
        <v>5.1.107</v>
      </c>
      <c r="B427" s="219"/>
      <c r="C427" s="188"/>
      <c r="D427" s="190" t="s">
        <v>222</v>
      </c>
      <c r="E427" s="186" t="s">
        <v>223</v>
      </c>
      <c r="G427" s="178"/>
      <c r="H427" s="312" t="s">
        <v>268</v>
      </c>
      <c r="I427" s="302">
        <v>5</v>
      </c>
      <c r="J427" s="191"/>
      <c r="K427" s="236"/>
    </row>
    <row r="428" spans="1:11" ht="12.75" customHeight="1" x14ac:dyDescent="0.2">
      <c r="A428" s="187" t="str">
        <f>IF(ISBLANK(H428),"",($E$8&amp;"."&amp;+(COUNTA(H$7:H428))))</f>
        <v/>
      </c>
      <c r="B428" s="219"/>
      <c r="C428" s="188"/>
      <c r="D428" s="39"/>
      <c r="E428" s="186"/>
      <c r="G428" s="178"/>
      <c r="H428" s="303"/>
      <c r="I428" s="302"/>
      <c r="J428" s="191"/>
      <c r="K428" s="236"/>
    </row>
    <row r="429" spans="1:11" ht="12.75" customHeight="1" x14ac:dyDescent="0.2">
      <c r="A429" s="187" t="str">
        <f>IF(ISBLANK(H429),"",($E$8&amp;"."&amp;+(COUNTA(H$7:H429))))</f>
        <v>5.1.108</v>
      </c>
      <c r="B429" s="219"/>
      <c r="C429" s="188"/>
      <c r="D429" s="190" t="s">
        <v>225</v>
      </c>
      <c r="E429" s="186" t="s">
        <v>226</v>
      </c>
      <c r="G429" s="178"/>
      <c r="H429" s="303" t="str">
        <f>H427</f>
        <v>m³</v>
      </c>
      <c r="I429" s="302">
        <f>I427</f>
        <v>5</v>
      </c>
      <c r="J429" s="191"/>
      <c r="K429" s="236"/>
    </row>
    <row r="430" spans="1:11" ht="12.75" customHeight="1" x14ac:dyDescent="0.2">
      <c r="A430" s="187"/>
      <c r="B430" s="219"/>
      <c r="C430" s="188"/>
      <c r="D430" s="186"/>
      <c r="E430" s="186"/>
      <c r="G430" s="178"/>
      <c r="H430" s="303"/>
      <c r="I430" s="302"/>
      <c r="J430" s="191"/>
      <c r="K430" s="236"/>
    </row>
    <row r="431" spans="1:11" ht="12.75" customHeight="1" x14ac:dyDescent="0.2">
      <c r="A431" s="187"/>
      <c r="B431" s="219"/>
      <c r="C431" s="311" t="s">
        <v>320</v>
      </c>
      <c r="D431" s="186"/>
      <c r="E431" s="186"/>
      <c r="G431" s="178"/>
      <c r="H431" s="303"/>
      <c r="I431" s="302"/>
      <c r="J431" s="191"/>
      <c r="K431" s="236"/>
    </row>
    <row r="432" spans="1:11" ht="12.75" customHeight="1" x14ac:dyDescent="0.2">
      <c r="A432" s="187"/>
      <c r="B432" s="219"/>
      <c r="C432" s="188"/>
      <c r="D432" s="186"/>
      <c r="E432" s="186"/>
      <c r="G432" s="178"/>
      <c r="H432" s="303"/>
      <c r="I432" s="302"/>
      <c r="J432" s="191"/>
      <c r="K432" s="236"/>
    </row>
    <row r="433" spans="1:11" ht="12.75" customHeight="1" x14ac:dyDescent="0.2">
      <c r="A433" s="187" t="str">
        <f>IF(ISBLANK(H433),"",($E$8&amp;"."&amp;+(COUNTA(H$7:H433))))</f>
        <v>5.1.109</v>
      </c>
      <c r="B433" s="219"/>
      <c r="C433" s="188"/>
      <c r="D433" s="190" t="s">
        <v>222</v>
      </c>
      <c r="E433" s="186" t="s">
        <v>223</v>
      </c>
      <c r="G433" s="178"/>
      <c r="H433" s="312" t="s">
        <v>228</v>
      </c>
      <c r="I433" s="302">
        <v>25</v>
      </c>
      <c r="J433" s="191"/>
      <c r="K433" s="236"/>
    </row>
    <row r="434" spans="1:11" ht="12.75" customHeight="1" x14ac:dyDescent="0.2">
      <c r="A434" s="187" t="str">
        <f>IF(ISBLANK(H434),"",($E$8&amp;"."&amp;+(COUNTA(H$7:H434))))</f>
        <v/>
      </c>
      <c r="B434" s="219"/>
      <c r="C434" s="188"/>
      <c r="D434" s="39"/>
      <c r="E434" s="186"/>
      <c r="G434" s="178"/>
      <c r="H434" s="303"/>
      <c r="I434" s="302"/>
      <c r="J434" s="191"/>
      <c r="K434" s="236"/>
    </row>
    <row r="435" spans="1:11" ht="12.75" customHeight="1" x14ac:dyDescent="0.2">
      <c r="A435" s="187" t="str">
        <f>IF(ISBLANK(H435),"",($E$8&amp;"."&amp;+(COUNTA(H$7:H435))))</f>
        <v>5.1.110</v>
      </c>
      <c r="B435" s="219"/>
      <c r="C435" s="188"/>
      <c r="D435" s="190" t="s">
        <v>225</v>
      </c>
      <c r="E435" s="186" t="s">
        <v>226</v>
      </c>
      <c r="G435" s="178"/>
      <c r="H435" s="303" t="str">
        <f>H433</f>
        <v>ea</v>
      </c>
      <c r="I435" s="302">
        <f>I433</f>
        <v>25</v>
      </c>
      <c r="J435" s="191"/>
      <c r="K435" s="236"/>
    </row>
    <row r="436" spans="1:11" ht="12.75" customHeight="1" x14ac:dyDescent="0.2">
      <c r="A436" s="187"/>
      <c r="B436" s="219"/>
      <c r="C436" s="188"/>
      <c r="D436" s="186"/>
      <c r="E436" s="186"/>
      <c r="G436" s="178"/>
      <c r="H436" s="303"/>
      <c r="I436" s="302"/>
      <c r="J436" s="191"/>
      <c r="K436" s="236"/>
    </row>
    <row r="437" spans="1:11" ht="12.75" customHeight="1" x14ac:dyDescent="0.2">
      <c r="A437" s="187"/>
      <c r="B437" s="219"/>
      <c r="C437" s="311" t="s">
        <v>321</v>
      </c>
      <c r="D437" s="186"/>
      <c r="E437" s="186"/>
      <c r="G437" s="178"/>
      <c r="H437" s="303"/>
      <c r="I437" s="302"/>
      <c r="J437" s="191"/>
      <c r="K437" s="236"/>
    </row>
    <row r="438" spans="1:11" ht="12.75" customHeight="1" x14ac:dyDescent="0.2">
      <c r="A438" s="187"/>
      <c r="B438" s="219"/>
      <c r="C438" s="188"/>
      <c r="D438" s="186"/>
      <c r="E438" s="186"/>
      <c r="G438" s="178"/>
      <c r="H438" s="303"/>
      <c r="I438" s="302"/>
      <c r="J438" s="191"/>
      <c r="K438" s="236"/>
    </row>
    <row r="439" spans="1:11" ht="12.75" customHeight="1" x14ac:dyDescent="0.2">
      <c r="A439" s="187"/>
      <c r="B439" s="219"/>
      <c r="C439" s="311" t="s">
        <v>322</v>
      </c>
      <c r="D439" s="186"/>
      <c r="E439" s="186"/>
      <c r="G439" s="178"/>
      <c r="H439" s="303"/>
      <c r="I439" s="302"/>
      <c r="J439" s="191"/>
      <c r="K439" s="236"/>
    </row>
    <row r="440" spans="1:11" ht="12.75" customHeight="1" x14ac:dyDescent="0.2">
      <c r="A440" s="187"/>
      <c r="B440" s="219"/>
      <c r="C440" s="188"/>
      <c r="D440" s="186"/>
      <c r="E440" s="186"/>
      <c r="G440" s="178"/>
      <c r="H440" s="303"/>
      <c r="I440" s="302"/>
      <c r="J440" s="191"/>
      <c r="K440" s="236"/>
    </row>
    <row r="441" spans="1:11" ht="12.75" customHeight="1" x14ac:dyDescent="0.2">
      <c r="A441" s="187" t="str">
        <f>IF(ISBLANK(H441),"",($E$8&amp;"."&amp;+(COUNTA(H$7:H441))))</f>
        <v>5.1.111</v>
      </c>
      <c r="B441" s="219"/>
      <c r="C441" s="188"/>
      <c r="D441" s="190" t="s">
        <v>222</v>
      </c>
      <c r="E441" s="186" t="s">
        <v>223</v>
      </c>
      <c r="G441" s="178"/>
      <c r="H441" s="312" t="s">
        <v>310</v>
      </c>
      <c r="I441" s="302">
        <v>0</v>
      </c>
      <c r="J441" s="191"/>
      <c r="K441" s="236"/>
    </row>
    <row r="442" spans="1:11" ht="12.75" customHeight="1" x14ac:dyDescent="0.2">
      <c r="A442" s="187" t="str">
        <f>IF(ISBLANK(H442),"",($E$8&amp;"."&amp;+(COUNTA(H$7:H442))))</f>
        <v/>
      </c>
      <c r="B442" s="219"/>
      <c r="C442" s="188"/>
      <c r="D442" s="39"/>
      <c r="E442" s="186"/>
      <c r="G442" s="178"/>
      <c r="H442" s="303"/>
      <c r="I442" s="302"/>
      <c r="J442" s="191"/>
      <c r="K442" s="236"/>
    </row>
    <row r="443" spans="1:11" ht="12.75" customHeight="1" x14ac:dyDescent="0.2">
      <c r="A443" s="187" t="str">
        <f>IF(ISBLANK(H443),"",($E$8&amp;"."&amp;+(COUNTA(H$7:H443))))</f>
        <v>5.1.112</v>
      </c>
      <c r="B443" s="219"/>
      <c r="C443" s="188"/>
      <c r="D443" s="190" t="s">
        <v>225</v>
      </c>
      <c r="E443" s="186" t="s">
        <v>226</v>
      </c>
      <c r="G443" s="178"/>
      <c r="H443" s="303" t="str">
        <f>H441</f>
        <v>m²</v>
      </c>
      <c r="I443" s="302">
        <f>I441</f>
        <v>0</v>
      </c>
      <c r="J443" s="191"/>
      <c r="K443" s="236"/>
    </row>
    <row r="444" spans="1:11" ht="12.75" customHeight="1" x14ac:dyDescent="0.2">
      <c r="A444" s="187"/>
      <c r="B444" s="219"/>
      <c r="C444" s="188"/>
      <c r="D444" s="190"/>
      <c r="E444" s="186"/>
      <c r="G444" s="178"/>
      <c r="H444" s="303"/>
      <c r="I444" s="302"/>
      <c r="J444" s="191"/>
      <c r="K444" s="236"/>
    </row>
    <row r="445" spans="1:11" ht="12.75" customHeight="1" x14ac:dyDescent="0.2">
      <c r="A445" s="187"/>
      <c r="B445" s="219"/>
      <c r="C445" s="311" t="s">
        <v>323</v>
      </c>
      <c r="D445" s="186"/>
      <c r="E445" s="186"/>
      <c r="G445" s="178"/>
      <c r="H445" s="303"/>
      <c r="I445" s="302"/>
      <c r="J445" s="191"/>
      <c r="K445" s="236"/>
    </row>
    <row r="446" spans="1:11" ht="12.75" customHeight="1" x14ac:dyDescent="0.2">
      <c r="A446" s="187"/>
      <c r="B446" s="219"/>
      <c r="C446" s="188"/>
      <c r="D446" s="186"/>
      <c r="E446" s="186"/>
      <c r="G446" s="178"/>
      <c r="H446" s="303"/>
      <c r="I446" s="302"/>
      <c r="J446" s="191"/>
      <c r="K446" s="236"/>
    </row>
    <row r="447" spans="1:11" ht="12.75" customHeight="1" x14ac:dyDescent="0.2">
      <c r="A447" s="187" t="str">
        <f>IF(ISBLANK(H447),"",($E$8&amp;"."&amp;+(COUNTA(H$7:H447))))</f>
        <v>5.1.113</v>
      </c>
      <c r="B447" s="219"/>
      <c r="C447" s="188"/>
      <c r="D447" s="190" t="s">
        <v>222</v>
      </c>
      <c r="E447" s="186" t="s">
        <v>223</v>
      </c>
      <c r="G447" s="178"/>
      <c r="H447" s="312" t="s">
        <v>224</v>
      </c>
      <c r="I447" s="302">
        <v>0</v>
      </c>
      <c r="J447" s="191"/>
      <c r="K447" s="236"/>
    </row>
    <row r="448" spans="1:11" ht="12.75" customHeight="1" x14ac:dyDescent="0.2">
      <c r="A448" s="187" t="str">
        <f>IF(ISBLANK(H448),"",($E$8&amp;"."&amp;+(COUNTA(H$7:H448))))</f>
        <v/>
      </c>
      <c r="B448" s="219"/>
      <c r="C448" s="188"/>
      <c r="D448" s="39"/>
      <c r="E448" s="186"/>
      <c r="G448" s="178"/>
      <c r="H448" s="303"/>
      <c r="I448" s="302"/>
      <c r="J448" s="191"/>
      <c r="K448" s="236"/>
    </row>
    <row r="449" spans="1:11" ht="12.75" customHeight="1" x14ac:dyDescent="0.2">
      <c r="A449" s="187" t="str">
        <f>IF(ISBLANK(H449),"",($E$8&amp;"."&amp;+(COUNTA(H$7:H449))))</f>
        <v>5.1.114</v>
      </c>
      <c r="B449" s="219"/>
      <c r="C449" s="188"/>
      <c r="D449" s="190" t="s">
        <v>225</v>
      </c>
      <c r="E449" s="186" t="s">
        <v>226</v>
      </c>
      <c r="G449" s="178"/>
      <c r="H449" s="303" t="str">
        <f>H447</f>
        <v>m</v>
      </c>
      <c r="I449" s="302">
        <f>I447</f>
        <v>0</v>
      </c>
      <c r="J449" s="191"/>
      <c r="K449" s="236"/>
    </row>
    <row r="450" spans="1:11" ht="12.75" customHeight="1" x14ac:dyDescent="0.2">
      <c r="A450" s="187"/>
      <c r="B450" s="219"/>
      <c r="C450" s="188"/>
      <c r="D450" s="186"/>
      <c r="E450" s="186"/>
      <c r="G450" s="178"/>
      <c r="H450" s="303"/>
      <c r="I450" s="302"/>
      <c r="J450" s="191"/>
      <c r="K450" s="236"/>
    </row>
    <row r="451" spans="1:11" ht="12.75" customHeight="1" x14ac:dyDescent="0.2">
      <c r="A451" s="187"/>
      <c r="B451" s="219"/>
      <c r="C451" s="311" t="s">
        <v>324</v>
      </c>
      <c r="D451" s="186"/>
      <c r="E451" s="186"/>
      <c r="G451" s="178"/>
      <c r="H451" s="303"/>
      <c r="I451" s="302"/>
      <c r="J451" s="191"/>
      <c r="K451" s="236"/>
    </row>
    <row r="452" spans="1:11" ht="12.75" customHeight="1" x14ac:dyDescent="0.2">
      <c r="A452" s="187"/>
      <c r="B452" s="219"/>
      <c r="C452" s="188"/>
      <c r="D452" s="186"/>
      <c r="E452" s="186"/>
      <c r="G452" s="178"/>
      <c r="H452" s="303"/>
      <c r="I452" s="302"/>
      <c r="J452" s="191"/>
      <c r="K452" s="236"/>
    </row>
    <row r="453" spans="1:11" ht="12.75" customHeight="1" x14ac:dyDescent="0.2">
      <c r="A453" s="187" t="str">
        <f>IF(ISBLANK(H453),"",($E$8&amp;"."&amp;+(COUNTA(H$7:H453))))</f>
        <v>5.1.115</v>
      </c>
      <c r="B453" s="219"/>
      <c r="C453" s="188"/>
      <c r="D453" s="190" t="s">
        <v>222</v>
      </c>
      <c r="E453" s="186" t="s">
        <v>223</v>
      </c>
      <c r="G453" s="178"/>
      <c r="H453" s="312" t="s">
        <v>228</v>
      </c>
      <c r="I453" s="302">
        <v>0</v>
      </c>
      <c r="J453" s="191"/>
      <c r="K453" s="236"/>
    </row>
    <row r="454" spans="1:11" ht="12.75" customHeight="1" x14ac:dyDescent="0.2">
      <c r="A454" s="187" t="str">
        <f>IF(ISBLANK(H454),"",($E$8&amp;"."&amp;+(COUNTA(H$7:H454))))</f>
        <v/>
      </c>
      <c r="B454" s="219"/>
      <c r="C454" s="188"/>
      <c r="D454" s="39"/>
      <c r="E454" s="186"/>
      <c r="G454" s="178"/>
      <c r="H454" s="303"/>
      <c r="I454" s="302"/>
      <c r="J454" s="191"/>
      <c r="K454" s="236"/>
    </row>
    <row r="455" spans="1:11" ht="12.75" customHeight="1" x14ac:dyDescent="0.2">
      <c r="A455" s="187" t="str">
        <f>IF(ISBLANK(H455),"",($E$8&amp;"."&amp;+(COUNTA(H$7:H455))))</f>
        <v>5.1.116</v>
      </c>
      <c r="B455" s="219"/>
      <c r="C455" s="188"/>
      <c r="D455" s="190" t="s">
        <v>225</v>
      </c>
      <c r="E455" s="186" t="s">
        <v>226</v>
      </c>
      <c r="G455" s="178"/>
      <c r="H455" s="303" t="str">
        <f>H453</f>
        <v>ea</v>
      </c>
      <c r="I455" s="302">
        <f>I453</f>
        <v>0</v>
      </c>
      <c r="J455" s="191"/>
      <c r="K455" s="236"/>
    </row>
    <row r="456" spans="1:11" ht="12.75" customHeight="1" x14ac:dyDescent="0.2">
      <c r="A456" s="187"/>
      <c r="B456" s="219"/>
      <c r="C456" s="188"/>
      <c r="D456" s="186"/>
      <c r="E456" s="186"/>
      <c r="G456" s="178"/>
      <c r="H456" s="303"/>
      <c r="I456" s="302"/>
      <c r="J456" s="191"/>
      <c r="K456" s="236"/>
    </row>
    <row r="457" spans="1:11" ht="12.75" customHeight="1" x14ac:dyDescent="0.2">
      <c r="A457" s="187"/>
      <c r="B457" s="219"/>
      <c r="C457" s="311" t="s">
        <v>325</v>
      </c>
      <c r="D457" s="186"/>
      <c r="E457" s="186"/>
      <c r="G457" s="178"/>
      <c r="H457" s="303"/>
      <c r="I457" s="302"/>
      <c r="J457" s="191"/>
      <c r="K457" s="236"/>
    </row>
    <row r="458" spans="1:11" ht="12.75" customHeight="1" x14ac:dyDescent="0.2">
      <c r="A458" s="187"/>
      <c r="B458" s="219"/>
      <c r="C458" s="188"/>
      <c r="D458" s="186"/>
      <c r="E458" s="186"/>
      <c r="G458" s="178"/>
      <c r="H458" s="303"/>
      <c r="I458" s="302"/>
      <c r="J458" s="191"/>
      <c r="K458" s="236"/>
    </row>
    <row r="459" spans="1:11" ht="12.75" customHeight="1" x14ac:dyDescent="0.2">
      <c r="A459" s="187" t="str">
        <f>IF(ISBLANK(H459),"",($E$8&amp;"."&amp;+(COUNTA(H$7:H459))))</f>
        <v>5.1.117</v>
      </c>
      <c r="B459" s="219"/>
      <c r="C459" s="188"/>
      <c r="D459" s="190" t="s">
        <v>222</v>
      </c>
      <c r="E459" s="186" t="s">
        <v>223</v>
      </c>
      <c r="G459" s="178"/>
      <c r="H459" s="312" t="s">
        <v>228</v>
      </c>
      <c r="I459" s="302">
        <v>0</v>
      </c>
      <c r="J459" s="191"/>
      <c r="K459" s="236"/>
    </row>
    <row r="460" spans="1:11" ht="12.75" customHeight="1" x14ac:dyDescent="0.2">
      <c r="A460" s="187" t="str">
        <f>IF(ISBLANK(H460),"",($E$8&amp;"."&amp;+(COUNTA(H$7:H460))))</f>
        <v/>
      </c>
      <c r="B460" s="219"/>
      <c r="C460" s="188"/>
      <c r="D460" s="39"/>
      <c r="E460" s="186"/>
      <c r="G460" s="178"/>
      <c r="H460" s="303"/>
      <c r="I460" s="302"/>
      <c r="J460" s="191"/>
      <c r="K460" s="236"/>
    </row>
    <row r="461" spans="1:11" ht="12.75" customHeight="1" x14ac:dyDescent="0.2">
      <c r="A461" s="187" t="str">
        <f>IF(ISBLANK(H461),"",($E$8&amp;"."&amp;+(COUNTA(H$7:H461))))</f>
        <v>5.1.118</v>
      </c>
      <c r="B461" s="219"/>
      <c r="C461" s="188"/>
      <c r="D461" s="190" t="s">
        <v>225</v>
      </c>
      <c r="E461" s="186" t="s">
        <v>226</v>
      </c>
      <c r="G461" s="178"/>
      <c r="H461" s="303" t="str">
        <f>H459</f>
        <v>ea</v>
      </c>
      <c r="I461" s="302">
        <f>I459</f>
        <v>0</v>
      </c>
      <c r="J461" s="191"/>
      <c r="K461" s="236"/>
    </row>
    <row r="462" spans="1:11" ht="12.75" customHeight="1" x14ac:dyDescent="0.2">
      <c r="A462" s="187"/>
      <c r="B462" s="219"/>
      <c r="C462" s="188"/>
      <c r="D462" s="186"/>
      <c r="E462" s="186"/>
      <c r="G462" s="178"/>
      <c r="H462" s="303"/>
      <c r="I462" s="302"/>
      <c r="J462" s="191"/>
      <c r="K462" s="236"/>
    </row>
    <row r="463" spans="1:11" ht="12.75" customHeight="1" x14ac:dyDescent="0.2">
      <c r="A463" s="187"/>
      <c r="B463" s="219"/>
      <c r="C463" s="297" t="s">
        <v>326</v>
      </c>
      <c r="D463" s="186"/>
      <c r="E463" s="186"/>
      <c r="G463" s="178"/>
      <c r="H463" s="303"/>
      <c r="I463" s="302"/>
      <c r="J463" s="191"/>
      <c r="K463" s="236"/>
    </row>
    <row r="464" spans="1:11" ht="12.75" customHeight="1" x14ac:dyDescent="0.2">
      <c r="A464" s="187"/>
      <c r="B464" s="219"/>
      <c r="C464" s="297"/>
      <c r="D464" s="186"/>
      <c r="E464" s="186"/>
      <c r="G464" s="178"/>
      <c r="H464" s="303"/>
      <c r="I464" s="302"/>
      <c r="J464" s="191"/>
      <c r="K464" s="236"/>
    </row>
    <row r="465" spans="1:11" ht="12.75" customHeight="1" x14ac:dyDescent="0.2">
      <c r="A465" s="187" t="str">
        <f>IF(ISBLANK(H465),"",($E$8&amp;"."&amp;+(COUNTA(H$7:H465))))</f>
        <v>5.1.119</v>
      </c>
      <c r="B465" s="219"/>
      <c r="C465" s="188"/>
      <c r="D465" s="190" t="s">
        <v>222</v>
      </c>
      <c r="E465" s="186" t="s">
        <v>223</v>
      </c>
      <c r="G465" s="178"/>
      <c r="H465" s="312" t="s">
        <v>228</v>
      </c>
      <c r="I465" s="302">
        <v>0</v>
      </c>
      <c r="J465" s="191"/>
      <c r="K465" s="236"/>
    </row>
    <row r="466" spans="1:11" ht="12.75" customHeight="1" x14ac:dyDescent="0.2">
      <c r="A466" s="187" t="str">
        <f>IF(ISBLANK(H466),"",($E$8&amp;"."&amp;+(COUNTA(H$7:H466))))</f>
        <v/>
      </c>
      <c r="B466" s="219"/>
      <c r="C466" s="188"/>
      <c r="D466" s="39"/>
      <c r="E466" s="186"/>
      <c r="G466" s="178"/>
      <c r="H466" s="303"/>
      <c r="I466" s="302"/>
      <c r="J466" s="191"/>
      <c r="K466" s="236"/>
    </row>
    <row r="467" spans="1:11" ht="12.75" customHeight="1" x14ac:dyDescent="0.2">
      <c r="A467" s="187" t="str">
        <f>IF(ISBLANK(H467),"",($E$8&amp;"."&amp;+(COUNTA(H$7:H467))))</f>
        <v>5.1.120</v>
      </c>
      <c r="B467" s="219"/>
      <c r="C467" s="188"/>
      <c r="D467" s="190" t="s">
        <v>225</v>
      </c>
      <c r="E467" s="186" t="s">
        <v>226</v>
      </c>
      <c r="G467" s="178"/>
      <c r="H467" s="303" t="str">
        <f>H465</f>
        <v>ea</v>
      </c>
      <c r="I467" s="302">
        <f>I465</f>
        <v>0</v>
      </c>
      <c r="J467" s="191"/>
      <c r="K467" s="236"/>
    </row>
    <row r="468" spans="1:11" ht="12.75" customHeight="1" x14ac:dyDescent="0.2">
      <c r="A468" s="187"/>
      <c r="B468" s="219"/>
      <c r="C468" s="575"/>
      <c r="D468" s="576"/>
      <c r="E468" s="576"/>
      <c r="F468" s="576"/>
      <c r="G468" s="577"/>
      <c r="H468" s="303"/>
      <c r="I468" s="302"/>
      <c r="J468" s="191"/>
      <c r="K468" s="236"/>
    </row>
    <row r="469" spans="1:11" ht="12.75" customHeight="1" x14ac:dyDescent="0.2">
      <c r="A469" s="187"/>
      <c r="B469" s="219"/>
      <c r="C469" s="297"/>
      <c r="D469" s="186"/>
      <c r="E469" s="186"/>
      <c r="G469" s="178"/>
      <c r="H469" s="303"/>
      <c r="I469" s="302"/>
      <c r="J469" s="191"/>
      <c r="K469" s="236"/>
    </row>
    <row r="470" spans="1:11" ht="12.75" customHeight="1" x14ac:dyDescent="0.2">
      <c r="A470" s="187"/>
      <c r="B470" s="219"/>
      <c r="C470" s="188"/>
      <c r="D470" s="186"/>
      <c r="E470" s="186"/>
      <c r="G470" s="178"/>
      <c r="H470" s="303"/>
      <c r="I470" s="302"/>
      <c r="J470" s="191"/>
      <c r="K470" s="236"/>
    </row>
    <row r="471" spans="1:11" ht="12.75" customHeight="1" x14ac:dyDescent="0.2">
      <c r="A471" s="187"/>
      <c r="B471" s="219"/>
      <c r="C471" s="188"/>
      <c r="D471" s="190"/>
      <c r="E471" s="186"/>
      <c r="G471" s="178"/>
      <c r="H471" s="312"/>
      <c r="I471" s="302"/>
      <c r="J471" s="191"/>
      <c r="K471" s="236"/>
    </row>
    <row r="472" spans="1:11" ht="12.75" customHeight="1" x14ac:dyDescent="0.2">
      <c r="A472" s="187"/>
      <c r="B472" s="219"/>
      <c r="C472" s="188"/>
      <c r="D472" s="39"/>
      <c r="E472" s="186"/>
      <c r="G472" s="178"/>
      <c r="H472" s="303"/>
      <c r="I472" s="302"/>
      <c r="J472" s="191"/>
      <c r="K472" s="236"/>
    </row>
    <row r="473" spans="1:11" s="203" customFormat="1" ht="12.75" customHeight="1" x14ac:dyDescent="0.2">
      <c r="A473" s="198"/>
      <c r="B473" s="199"/>
      <c r="C473" s="200"/>
      <c r="D473" s="200"/>
      <c r="E473" s="200"/>
      <c r="F473" s="200"/>
      <c r="G473" s="200"/>
      <c r="H473" s="360"/>
      <c r="I473" s="305"/>
      <c r="J473" s="226" t="s">
        <v>106</v>
      </c>
      <c r="K473" s="237">
        <f>SUM(K401:K472)</f>
        <v>0</v>
      </c>
    </row>
    <row r="474" spans="1:11" s="203" customFormat="1" ht="12.75" customHeight="1" x14ac:dyDescent="0.2">
      <c r="A474" s="198"/>
      <c r="B474" s="272"/>
      <c r="C474" s="274"/>
      <c r="D474" s="200"/>
      <c r="E474" s="200"/>
      <c r="F474" s="200"/>
      <c r="G474" s="276"/>
      <c r="H474" s="307"/>
      <c r="I474" s="309"/>
      <c r="J474" s="227" t="s">
        <v>107</v>
      </c>
      <c r="K474" s="275">
        <f>K473</f>
        <v>0</v>
      </c>
    </row>
    <row r="475" spans="1:11" ht="12.75" customHeight="1" x14ac:dyDescent="0.2">
      <c r="A475" s="187"/>
      <c r="B475" s="219"/>
      <c r="C475" s="297"/>
      <c r="D475" s="186"/>
      <c r="E475" s="186"/>
      <c r="G475" s="178"/>
      <c r="H475" s="303"/>
      <c r="I475" s="302"/>
      <c r="J475" s="191"/>
      <c r="K475" s="236"/>
    </row>
    <row r="476" spans="1:11" ht="12.75" customHeight="1" x14ac:dyDescent="0.2">
      <c r="A476" s="187"/>
      <c r="B476" s="219"/>
      <c r="C476" s="375" t="s">
        <v>327</v>
      </c>
      <c r="D476" s="186"/>
      <c r="E476" s="186"/>
      <c r="G476" s="178"/>
      <c r="H476" s="303"/>
      <c r="I476" s="302"/>
      <c r="J476" s="191"/>
      <c r="K476" s="236"/>
    </row>
    <row r="477" spans="1:11" ht="12.75" customHeight="1" x14ac:dyDescent="0.2">
      <c r="A477" s="187"/>
      <c r="B477" s="219"/>
      <c r="C477" s="188"/>
      <c r="D477" s="186"/>
      <c r="E477" s="186"/>
      <c r="G477" s="178"/>
      <c r="H477" s="303"/>
      <c r="I477" s="302"/>
      <c r="J477" s="191"/>
      <c r="K477" s="236"/>
    </row>
    <row r="478" spans="1:11" ht="12.75" customHeight="1" x14ac:dyDescent="0.2">
      <c r="A478" s="187" t="str">
        <f>IF(ISBLANK(H478),"",($E$8&amp;"."&amp;+(COUNTA(H$7:H478))))</f>
        <v>5.1.121</v>
      </c>
      <c r="B478" s="219"/>
      <c r="C478" s="188"/>
      <c r="D478" s="190" t="s">
        <v>222</v>
      </c>
      <c r="E478" s="186" t="s">
        <v>223</v>
      </c>
      <c r="G478" s="178"/>
      <c r="H478" s="312" t="s">
        <v>276</v>
      </c>
      <c r="I478" s="302">
        <v>0</v>
      </c>
      <c r="J478" s="191"/>
      <c r="K478" s="236"/>
    </row>
    <row r="479" spans="1:11" ht="12.75" customHeight="1" x14ac:dyDescent="0.2">
      <c r="A479" s="187" t="str">
        <f>IF(ISBLANK(H479),"",($E$8&amp;"."&amp;+(COUNTA(H$7:H479))))</f>
        <v/>
      </c>
      <c r="B479" s="219"/>
      <c r="C479" s="188"/>
      <c r="D479" s="39"/>
      <c r="E479" s="186"/>
      <c r="G479" s="178"/>
      <c r="H479" s="303"/>
      <c r="I479" s="302"/>
      <c r="J479" s="191"/>
      <c r="K479" s="236"/>
    </row>
    <row r="480" spans="1:11" ht="12.75" customHeight="1" x14ac:dyDescent="0.2">
      <c r="A480" s="187" t="str">
        <f>IF(ISBLANK(H480),"",($E$8&amp;"."&amp;+(COUNTA(H$7:H480))))</f>
        <v>5.1.122</v>
      </c>
      <c r="B480" s="219"/>
      <c r="C480" s="188"/>
      <c r="D480" s="190" t="s">
        <v>225</v>
      </c>
      <c r="E480" s="186" t="s">
        <v>226</v>
      </c>
      <c r="G480" s="178"/>
      <c r="H480" s="303" t="str">
        <f>H478</f>
        <v>Lot</v>
      </c>
      <c r="I480" s="302">
        <f>I478</f>
        <v>0</v>
      </c>
      <c r="J480" s="191"/>
      <c r="K480" s="236"/>
    </row>
    <row r="481" spans="1:11" ht="12.75" customHeight="1" x14ac:dyDescent="0.2">
      <c r="A481" s="187"/>
      <c r="B481" s="219"/>
      <c r="C481" s="188"/>
      <c r="D481" s="186"/>
      <c r="E481" s="186"/>
      <c r="G481" s="178"/>
      <c r="H481" s="303"/>
      <c r="I481" s="302"/>
      <c r="J481" s="191"/>
      <c r="K481" s="236"/>
    </row>
    <row r="482" spans="1:11" ht="12.75" customHeight="1" x14ac:dyDescent="0.2">
      <c r="A482" s="187"/>
      <c r="B482" s="219"/>
      <c r="C482" s="375" t="s">
        <v>335</v>
      </c>
      <c r="D482" s="186"/>
      <c r="E482" s="186"/>
      <c r="G482" s="178"/>
      <c r="H482" s="303"/>
      <c r="I482" s="302"/>
      <c r="J482" s="191"/>
      <c r="K482" s="236"/>
    </row>
    <row r="483" spans="1:11" ht="12.75" customHeight="1" x14ac:dyDescent="0.2">
      <c r="A483" s="187"/>
      <c r="B483" s="219"/>
      <c r="C483" s="188"/>
      <c r="D483" s="186"/>
      <c r="E483" s="186"/>
      <c r="G483" s="178"/>
      <c r="H483" s="303"/>
      <c r="I483" s="302"/>
      <c r="J483" s="191"/>
      <c r="K483" s="236"/>
    </row>
    <row r="484" spans="1:11" ht="12.75" customHeight="1" x14ac:dyDescent="0.2">
      <c r="A484" s="187"/>
      <c r="B484" s="219"/>
      <c r="C484" s="323" t="s">
        <v>243</v>
      </c>
      <c r="D484" s="186"/>
      <c r="E484" s="186"/>
      <c r="G484" s="178"/>
      <c r="H484" s="303"/>
      <c r="I484" s="302"/>
      <c r="J484" s="191"/>
      <c r="K484" s="236"/>
    </row>
    <row r="485" spans="1:11" ht="12.75" customHeight="1" x14ac:dyDescent="0.2">
      <c r="A485" s="187"/>
      <c r="B485" s="219"/>
      <c r="C485" s="188"/>
      <c r="D485" s="186"/>
      <c r="E485" s="186"/>
      <c r="G485" s="178"/>
      <c r="H485" s="303"/>
      <c r="I485" s="302"/>
      <c r="J485" s="191"/>
      <c r="K485" s="236"/>
    </row>
    <row r="486" spans="1:11" ht="12.75" customHeight="1" x14ac:dyDescent="0.2">
      <c r="A486" s="187" t="str">
        <f>IF(ISBLANK(H486),"",($E$8&amp;"."&amp;+(COUNTA(H$7:H486))))</f>
        <v>5.1.123</v>
      </c>
      <c r="B486" s="219"/>
      <c r="C486" s="188"/>
      <c r="D486" s="190" t="s">
        <v>222</v>
      </c>
      <c r="E486" s="186" t="s">
        <v>223</v>
      </c>
      <c r="G486" s="178"/>
      <c r="H486" s="312" t="s">
        <v>244</v>
      </c>
      <c r="I486" s="302">
        <v>300</v>
      </c>
      <c r="J486" s="191"/>
      <c r="K486" s="236"/>
    </row>
    <row r="487" spans="1:11" ht="12.75" customHeight="1" x14ac:dyDescent="0.2">
      <c r="A487" s="187" t="str">
        <f>IF(ISBLANK(H487),"",($E$8&amp;"."&amp;+(COUNTA(H$7:H487))))</f>
        <v/>
      </c>
      <c r="B487" s="219"/>
      <c r="C487" s="188"/>
      <c r="D487" s="39"/>
      <c r="E487" s="186"/>
      <c r="G487" s="178"/>
      <c r="H487" s="303"/>
      <c r="I487" s="302"/>
      <c r="J487" s="191"/>
      <c r="K487" s="388"/>
    </row>
    <row r="488" spans="1:11" ht="12.75" customHeight="1" x14ac:dyDescent="0.2">
      <c r="A488" s="187" t="str">
        <f>IF(ISBLANK(H488),"",($E$8&amp;"."&amp;+(COUNTA(H$7:H488))))</f>
        <v>5.1.124</v>
      </c>
      <c r="B488" s="219"/>
      <c r="C488" s="188"/>
      <c r="D488" s="190" t="s">
        <v>225</v>
      </c>
      <c r="E488" s="186" t="s">
        <v>226</v>
      </c>
      <c r="G488" s="178"/>
      <c r="H488" s="303" t="str">
        <f>H486</f>
        <v>km</v>
      </c>
      <c r="I488" s="302">
        <f>I486</f>
        <v>300</v>
      </c>
      <c r="J488" s="191"/>
      <c r="K488" s="388"/>
    </row>
    <row r="489" spans="1:11" ht="12.75" customHeight="1" x14ac:dyDescent="0.2">
      <c r="A489" s="187"/>
      <c r="B489" s="219"/>
      <c r="C489" s="188"/>
      <c r="D489" s="186"/>
      <c r="E489" s="186"/>
      <c r="G489" s="178"/>
      <c r="H489" s="303"/>
      <c r="I489" s="302"/>
      <c r="J489" s="191"/>
      <c r="K489" s="388"/>
    </row>
    <row r="490" spans="1:11" ht="12.75" customHeight="1" x14ac:dyDescent="0.2">
      <c r="A490" s="187"/>
      <c r="B490" s="219"/>
      <c r="C490" s="323" t="s">
        <v>245</v>
      </c>
      <c r="D490" s="186"/>
      <c r="E490" s="186"/>
      <c r="G490" s="178"/>
      <c r="H490" s="303"/>
      <c r="I490" s="302"/>
      <c r="J490" s="191"/>
      <c r="K490" s="388"/>
    </row>
    <row r="491" spans="1:11" ht="12.75" customHeight="1" x14ac:dyDescent="0.2">
      <c r="A491" s="187"/>
      <c r="B491" s="219"/>
      <c r="C491" s="188"/>
      <c r="D491" s="186"/>
      <c r="E491" s="186"/>
      <c r="G491" s="178"/>
      <c r="H491" s="303"/>
      <c r="I491" s="302"/>
      <c r="J491" s="191"/>
      <c r="K491" s="236"/>
    </row>
    <row r="492" spans="1:11" ht="12.75" customHeight="1" x14ac:dyDescent="0.2">
      <c r="A492" s="187" t="str">
        <f>IF(ISBLANK(H492),"",($E$8&amp;"."&amp;+(COUNTA(H$7:H492))))</f>
        <v>5.1.125</v>
      </c>
      <c r="B492" s="219"/>
      <c r="C492" s="188"/>
      <c r="D492" s="190" t="s">
        <v>222</v>
      </c>
      <c r="E492" s="186" t="s">
        <v>223</v>
      </c>
      <c r="G492" s="178"/>
      <c r="H492" s="312" t="s">
        <v>244</v>
      </c>
      <c r="I492" s="302">
        <v>300</v>
      </c>
      <c r="J492" s="191"/>
      <c r="K492" s="236"/>
    </row>
    <row r="493" spans="1:11" ht="12.75" customHeight="1" x14ac:dyDescent="0.2">
      <c r="A493" s="187" t="str">
        <f>IF(ISBLANK(H493),"",($E$8&amp;"."&amp;+(COUNTA(H$7:H493))))</f>
        <v/>
      </c>
      <c r="B493" s="219"/>
      <c r="C493" s="188"/>
      <c r="D493" s="39"/>
      <c r="E493" s="186"/>
      <c r="G493" s="178"/>
      <c r="H493" s="303"/>
      <c r="I493" s="302"/>
      <c r="J493" s="191"/>
      <c r="K493" s="236"/>
    </row>
    <row r="494" spans="1:11" ht="12.75" customHeight="1" x14ac:dyDescent="0.2">
      <c r="A494" s="187" t="str">
        <f>IF(ISBLANK(H494),"",($E$8&amp;"."&amp;+(COUNTA(H$7:H494))))</f>
        <v>5.1.126</v>
      </c>
      <c r="B494" s="219"/>
      <c r="C494" s="188"/>
      <c r="D494" s="190" t="s">
        <v>225</v>
      </c>
      <c r="E494" s="186" t="s">
        <v>226</v>
      </c>
      <c r="G494" s="178"/>
      <c r="H494" s="303" t="str">
        <f>H492</f>
        <v>km</v>
      </c>
      <c r="I494" s="302">
        <f>I492</f>
        <v>300</v>
      </c>
      <c r="J494" s="191"/>
      <c r="K494" s="236"/>
    </row>
    <row r="495" spans="1:11" ht="12.75" customHeight="1" x14ac:dyDescent="0.2">
      <c r="A495" s="187"/>
      <c r="B495" s="219"/>
      <c r="C495" s="188"/>
      <c r="D495" s="186"/>
      <c r="E495" s="186"/>
      <c r="G495" s="178"/>
      <c r="H495" s="303"/>
      <c r="I495" s="302"/>
      <c r="J495" s="191"/>
      <c r="K495" s="236"/>
    </row>
    <row r="496" spans="1:11" ht="12.75" customHeight="1" x14ac:dyDescent="0.2">
      <c r="A496" s="187"/>
      <c r="B496" s="219"/>
      <c r="C496" s="325" t="s">
        <v>328</v>
      </c>
      <c r="D496" s="186"/>
      <c r="E496" s="186"/>
      <c r="G496" s="178"/>
      <c r="H496" s="303"/>
      <c r="I496" s="302"/>
      <c r="J496" s="191"/>
      <c r="K496" s="236"/>
    </row>
    <row r="497" spans="1:11" ht="12.75" customHeight="1" x14ac:dyDescent="0.2">
      <c r="A497" s="187"/>
      <c r="B497" s="219"/>
      <c r="C497" s="188"/>
      <c r="D497" s="186"/>
      <c r="E497" s="186"/>
      <c r="G497" s="178"/>
      <c r="H497" s="303"/>
      <c r="I497" s="302"/>
      <c r="J497" s="191"/>
      <c r="K497" s="236"/>
    </row>
    <row r="498" spans="1:11" ht="12.75" customHeight="1" x14ac:dyDescent="0.2">
      <c r="A498" s="187" t="str">
        <f>IF(ISBLANK(H498),"",($E$8&amp;"."&amp;+(COUNTA(H$7:H498))))</f>
        <v>5.1.127</v>
      </c>
      <c r="B498" s="219"/>
      <c r="C498" s="188"/>
      <c r="D498" s="190" t="s">
        <v>222</v>
      </c>
      <c r="E498" s="186" t="s">
        <v>223</v>
      </c>
      <c r="G498" s="178"/>
      <c r="H498" s="312" t="s">
        <v>211</v>
      </c>
      <c r="I498" s="302">
        <v>0</v>
      </c>
      <c r="J498" s="191"/>
      <c r="K498" s="236"/>
    </row>
    <row r="499" spans="1:11" ht="12.75" customHeight="1" x14ac:dyDescent="0.2">
      <c r="A499" s="187" t="str">
        <f>IF(ISBLANK(H499),"",($E$8&amp;"."&amp;+(COUNTA(H$7:H499))))</f>
        <v/>
      </c>
      <c r="B499" s="219"/>
      <c r="C499" s="188"/>
      <c r="D499" s="39"/>
      <c r="E499" s="186"/>
      <c r="G499" s="178"/>
      <c r="H499" s="303"/>
      <c r="I499" s="302"/>
      <c r="J499" s="191"/>
      <c r="K499" s="236"/>
    </row>
    <row r="500" spans="1:11" ht="12.75" customHeight="1" x14ac:dyDescent="0.2">
      <c r="A500" s="187" t="str">
        <f>IF(ISBLANK(H500),"",($E$8&amp;"."&amp;+(COUNTA(H$7:H500))))</f>
        <v>5.1.128</v>
      </c>
      <c r="B500" s="219"/>
      <c r="C500" s="188"/>
      <c r="D500" s="190" t="s">
        <v>225</v>
      </c>
      <c r="E500" s="186" t="s">
        <v>226</v>
      </c>
      <c r="G500" s="178"/>
      <c r="H500" s="303" t="str">
        <f>H498</f>
        <v>Sum</v>
      </c>
      <c r="I500" s="302">
        <f>I498</f>
        <v>0</v>
      </c>
      <c r="J500" s="191"/>
      <c r="K500" s="236"/>
    </row>
    <row r="501" spans="1:11" ht="12.75" customHeight="1" x14ac:dyDescent="0.2">
      <c r="A501" s="187"/>
      <c r="B501" s="219"/>
      <c r="C501" s="188"/>
      <c r="D501" s="186"/>
      <c r="E501" s="186"/>
      <c r="G501" s="178"/>
      <c r="H501" s="303"/>
      <c r="I501" s="302"/>
      <c r="J501" s="191"/>
      <c r="K501" s="236"/>
    </row>
    <row r="502" spans="1:11" ht="12.75" customHeight="1" x14ac:dyDescent="0.2">
      <c r="A502" s="187"/>
      <c r="B502" s="219"/>
      <c r="C502" s="325" t="s">
        <v>329</v>
      </c>
      <c r="D502" s="186"/>
      <c r="E502" s="186"/>
      <c r="G502" s="178"/>
      <c r="H502" s="303"/>
      <c r="I502" s="302"/>
      <c r="J502" s="191"/>
      <c r="K502" s="236"/>
    </row>
    <row r="503" spans="1:11" ht="12.75" customHeight="1" x14ac:dyDescent="0.2">
      <c r="A503" s="187"/>
      <c r="B503" s="219"/>
      <c r="C503" s="188"/>
      <c r="D503" s="186"/>
      <c r="E503" s="186"/>
      <c r="G503" s="178"/>
      <c r="H503" s="303"/>
      <c r="I503" s="302"/>
      <c r="J503" s="191"/>
      <c r="K503" s="236"/>
    </row>
    <row r="504" spans="1:11" ht="12.75" customHeight="1" x14ac:dyDescent="0.2">
      <c r="A504" s="187" t="str">
        <f>IF(ISBLANK(H504),"",($E$8&amp;"."&amp;+(COUNTA(H$7:H504))))</f>
        <v>5.1.129</v>
      </c>
      <c r="B504" s="219"/>
      <c r="C504" s="188"/>
      <c r="D504" s="190" t="s">
        <v>222</v>
      </c>
      <c r="E504" s="186" t="s">
        <v>223</v>
      </c>
      <c r="G504" s="178"/>
      <c r="H504" s="312" t="s">
        <v>211</v>
      </c>
      <c r="I504" s="302">
        <v>0</v>
      </c>
      <c r="J504" s="191"/>
      <c r="K504" s="236"/>
    </row>
    <row r="505" spans="1:11" ht="12.75" customHeight="1" x14ac:dyDescent="0.2">
      <c r="A505" s="187" t="str">
        <f>IF(ISBLANK(H505),"",($E$8&amp;"."&amp;+(COUNTA(H$7:H505))))</f>
        <v/>
      </c>
      <c r="B505" s="219"/>
      <c r="C505" s="188"/>
      <c r="D505" s="39"/>
      <c r="E505" s="186"/>
      <c r="G505" s="178"/>
      <c r="H505" s="303"/>
      <c r="I505" s="302"/>
      <c r="J505" s="191"/>
      <c r="K505" s="236"/>
    </row>
    <row r="506" spans="1:11" ht="12.75" customHeight="1" x14ac:dyDescent="0.2">
      <c r="A506" s="187" t="str">
        <f>IF(ISBLANK(H506),"",($E$8&amp;"."&amp;+(COUNTA(H$7:H506))))</f>
        <v>5.1.130</v>
      </c>
      <c r="B506" s="219"/>
      <c r="C506" s="188"/>
      <c r="D506" s="190" t="s">
        <v>225</v>
      </c>
      <c r="E506" s="186" t="s">
        <v>226</v>
      </c>
      <c r="G506" s="178"/>
      <c r="H506" s="303" t="str">
        <f>H504</f>
        <v>Sum</v>
      </c>
      <c r="I506" s="302">
        <f>I504</f>
        <v>0</v>
      </c>
      <c r="J506" s="191"/>
      <c r="K506" s="236"/>
    </row>
    <row r="507" spans="1:11" ht="12.75" customHeight="1" x14ac:dyDescent="0.2">
      <c r="A507" s="187"/>
      <c r="B507" s="219"/>
      <c r="C507" s="188"/>
      <c r="D507" s="39"/>
      <c r="E507" s="186"/>
      <c r="G507" s="178"/>
      <c r="H507" s="303"/>
      <c r="I507" s="302"/>
      <c r="J507" s="191"/>
      <c r="K507" s="236"/>
    </row>
    <row r="508" spans="1:11" s="452" customFormat="1" ht="12.75" customHeight="1" x14ac:dyDescent="0.2">
      <c r="A508" s="458"/>
      <c r="B508" s="459"/>
      <c r="C508" s="460" t="s">
        <v>355</v>
      </c>
      <c r="D508" s="461"/>
      <c r="E508" s="462"/>
      <c r="G508" s="463"/>
      <c r="H508" s="464"/>
      <c r="I508" s="465"/>
      <c r="J508" s="466"/>
      <c r="K508" s="467"/>
    </row>
    <row r="509" spans="1:11" s="452" customFormat="1" ht="12.75" customHeight="1" x14ac:dyDescent="0.2">
      <c r="A509" s="458" t="str">
        <f>IF(ISBLANK(H509),"",($E$8&amp;"."&amp;+(COUNTA(H$7:H509))))</f>
        <v>5.1.131</v>
      </c>
      <c r="B509" s="459"/>
      <c r="C509" s="468"/>
      <c r="D509" s="461" t="s">
        <v>222</v>
      </c>
      <c r="E509" s="462" t="s">
        <v>223</v>
      </c>
      <c r="G509" s="463"/>
      <c r="H509" s="469" t="s">
        <v>224</v>
      </c>
      <c r="I509" s="465">
        <v>1300</v>
      </c>
      <c r="J509" s="466"/>
      <c r="K509" s="467"/>
    </row>
    <row r="510" spans="1:11" s="452" customFormat="1" ht="12.75" customHeight="1" x14ac:dyDescent="0.2">
      <c r="A510" s="458" t="str">
        <f>IF(ISBLANK(H510),"",($E$8&amp;"."&amp;+(COUNTA(H$7:H510))))</f>
        <v>5.1.132</v>
      </c>
      <c r="B510" s="459"/>
      <c r="C510" s="468"/>
      <c r="D510" s="461" t="s">
        <v>225</v>
      </c>
      <c r="E510" s="462" t="s">
        <v>226</v>
      </c>
      <c r="G510" s="463"/>
      <c r="H510" s="464" t="str">
        <f>H509</f>
        <v>m</v>
      </c>
      <c r="I510" s="465">
        <f>I509</f>
        <v>1300</v>
      </c>
      <c r="J510" s="466"/>
      <c r="K510" s="467"/>
    </row>
    <row r="511" spans="1:11" ht="12.75" customHeight="1" x14ac:dyDescent="0.2">
      <c r="A511" s="187"/>
      <c r="B511" s="219"/>
      <c r="C511" s="297"/>
      <c r="D511" s="186"/>
      <c r="E511" s="186"/>
      <c r="G511" s="178"/>
      <c r="H511" s="303"/>
      <c r="I511" s="302"/>
      <c r="J511" s="191"/>
      <c r="K511" s="236"/>
    </row>
    <row r="512" spans="1:11" ht="12.75" customHeight="1" x14ac:dyDescent="0.2">
      <c r="A512" s="187"/>
      <c r="B512" s="219"/>
      <c r="C512" s="297"/>
      <c r="D512" s="186"/>
      <c r="E512" s="186"/>
      <c r="G512" s="178"/>
      <c r="H512" s="303"/>
      <c r="I512" s="302"/>
      <c r="J512" s="191"/>
      <c r="K512" s="236"/>
    </row>
    <row r="513" spans="1:11" ht="12.75" customHeight="1" x14ac:dyDescent="0.2">
      <c r="A513" s="187"/>
      <c r="B513" s="219"/>
      <c r="C513" s="297"/>
      <c r="D513" s="186"/>
      <c r="E513" s="186"/>
      <c r="G513" s="178"/>
      <c r="H513" s="303"/>
      <c r="I513" s="302"/>
      <c r="J513" s="191"/>
      <c r="K513" s="236"/>
    </row>
    <row r="514" spans="1:11" ht="12.75" customHeight="1" x14ac:dyDescent="0.2">
      <c r="A514" s="187"/>
      <c r="B514" s="219"/>
      <c r="C514" s="297"/>
      <c r="D514" s="186"/>
      <c r="E514" s="186"/>
      <c r="G514" s="178"/>
      <c r="H514" s="303"/>
      <c r="I514" s="302"/>
      <c r="J514" s="191"/>
      <c r="K514" s="236"/>
    </row>
    <row r="515" spans="1:11" ht="12.75" customHeight="1" x14ac:dyDescent="0.2">
      <c r="A515" s="187"/>
      <c r="B515" s="219"/>
      <c r="C515" s="297"/>
      <c r="D515" s="186"/>
      <c r="E515" s="186"/>
      <c r="G515" s="178"/>
      <c r="H515" s="303"/>
      <c r="I515" s="302"/>
      <c r="J515" s="191"/>
      <c r="K515" s="236"/>
    </row>
    <row r="516" spans="1:11" ht="12.75" customHeight="1" x14ac:dyDescent="0.2">
      <c r="A516" s="187"/>
      <c r="B516" s="219"/>
      <c r="C516" s="297"/>
      <c r="D516" s="186"/>
      <c r="E516" s="186"/>
      <c r="G516" s="178"/>
      <c r="H516" s="303"/>
      <c r="I516" s="302"/>
      <c r="J516" s="191"/>
      <c r="K516" s="236"/>
    </row>
    <row r="517" spans="1:11" ht="12.75" customHeight="1" x14ac:dyDescent="0.2">
      <c r="A517" s="187"/>
      <c r="B517" s="219"/>
      <c r="C517" s="297"/>
      <c r="D517" s="186"/>
      <c r="E517" s="186"/>
      <c r="G517" s="178"/>
      <c r="H517" s="303"/>
      <c r="I517" s="302"/>
      <c r="J517" s="191"/>
      <c r="K517" s="236"/>
    </row>
    <row r="518" spans="1:11" ht="12.75" customHeight="1" x14ac:dyDescent="0.2">
      <c r="A518" s="187"/>
      <c r="B518" s="219"/>
      <c r="C518" s="297"/>
      <c r="D518" s="186"/>
      <c r="E518" s="186"/>
      <c r="G518" s="178"/>
      <c r="H518" s="303"/>
      <c r="I518" s="302"/>
      <c r="J518" s="191"/>
      <c r="K518" s="236"/>
    </row>
    <row r="519" spans="1:11" ht="12.75" customHeight="1" x14ac:dyDescent="0.2">
      <c r="A519" s="187"/>
      <c r="B519" s="219"/>
      <c r="C519" s="297"/>
      <c r="D519" s="186"/>
      <c r="E519" s="186"/>
      <c r="G519" s="178"/>
      <c r="H519" s="303"/>
      <c r="I519" s="302"/>
      <c r="J519" s="191"/>
      <c r="K519" s="236"/>
    </row>
    <row r="520" spans="1:11" ht="12.75" customHeight="1" x14ac:dyDescent="0.2">
      <c r="A520" s="187"/>
      <c r="B520" s="219"/>
      <c r="C520" s="188"/>
      <c r="D520" s="186"/>
      <c r="E520" s="186"/>
      <c r="G520" s="178"/>
      <c r="H520" s="303"/>
      <c r="I520" s="302"/>
      <c r="J520" s="191"/>
      <c r="K520" s="236"/>
    </row>
    <row r="521" spans="1:11" ht="12.75" customHeight="1" x14ac:dyDescent="0.2">
      <c r="A521" s="187"/>
      <c r="B521" s="219"/>
      <c r="C521" s="188"/>
      <c r="D521" s="190"/>
      <c r="E521" s="186"/>
      <c r="G521" s="178"/>
      <c r="H521" s="312"/>
      <c r="I521" s="302"/>
      <c r="J521" s="191"/>
      <c r="K521" s="236"/>
    </row>
    <row r="522" spans="1:11" ht="12.75" customHeight="1" x14ac:dyDescent="0.2">
      <c r="A522" s="187"/>
      <c r="B522" s="219"/>
      <c r="C522" s="188"/>
      <c r="D522" s="39"/>
      <c r="E522" s="186"/>
      <c r="G522" s="178"/>
      <c r="H522" s="303"/>
      <c r="I522" s="302"/>
      <c r="J522" s="191"/>
      <c r="K522" s="236"/>
    </row>
    <row r="523" spans="1:11" ht="12.75" customHeight="1" x14ac:dyDescent="0.2">
      <c r="A523" s="187"/>
      <c r="B523" s="219"/>
      <c r="C523" s="188"/>
      <c r="D523" s="190"/>
      <c r="E523" s="186"/>
      <c r="G523" s="178"/>
      <c r="H523" s="303"/>
      <c r="I523" s="302"/>
      <c r="J523" s="191"/>
      <c r="K523" s="236"/>
    </row>
    <row r="524" spans="1:11" ht="12.75" customHeight="1" x14ac:dyDescent="0.2">
      <c r="A524" s="187"/>
      <c r="B524" s="219"/>
      <c r="C524" s="188"/>
      <c r="D524" s="186"/>
      <c r="E524" s="186"/>
      <c r="G524" s="178"/>
      <c r="H524" s="303"/>
      <c r="I524" s="302"/>
      <c r="J524" s="191"/>
      <c r="K524" s="236"/>
    </row>
    <row r="525" spans="1:11" ht="12.75" customHeight="1" x14ac:dyDescent="0.2">
      <c r="A525" s="187"/>
      <c r="B525" s="219"/>
      <c r="C525" s="297"/>
      <c r="D525" s="186"/>
      <c r="E525" s="186"/>
      <c r="G525" s="178"/>
      <c r="H525" s="303"/>
      <c r="I525" s="302"/>
      <c r="J525" s="191"/>
      <c r="K525" s="236"/>
    </row>
    <row r="526" spans="1:11" ht="12.75" customHeight="1" x14ac:dyDescent="0.2">
      <c r="A526" s="187"/>
      <c r="B526" s="219"/>
      <c r="C526" s="188"/>
      <c r="D526" s="186"/>
      <c r="E526" s="186"/>
      <c r="G526" s="178"/>
      <c r="H526" s="303"/>
      <c r="I526" s="302"/>
      <c r="J526" s="191"/>
      <c r="K526" s="236"/>
    </row>
    <row r="527" spans="1:11" ht="12.75" customHeight="1" x14ac:dyDescent="0.2">
      <c r="A527" s="187"/>
      <c r="B527" s="219"/>
      <c r="C527" s="323"/>
      <c r="D527" s="186"/>
      <c r="E527" s="186"/>
      <c r="G527" s="178"/>
      <c r="H527" s="303"/>
      <c r="I527" s="302"/>
      <c r="J527" s="191"/>
      <c r="K527" s="236"/>
    </row>
    <row r="528" spans="1:11" ht="12.75" customHeight="1" x14ac:dyDescent="0.2">
      <c r="A528" s="187"/>
      <c r="B528" s="219"/>
      <c r="C528" s="188"/>
      <c r="D528" s="190"/>
      <c r="E528" s="186"/>
      <c r="G528" s="178"/>
      <c r="H528" s="303"/>
      <c r="I528" s="302"/>
      <c r="J528" s="191"/>
      <c r="K528" s="236"/>
    </row>
    <row r="529" spans="1:11" ht="12.75" customHeight="1" x14ac:dyDescent="0.2">
      <c r="A529" s="187"/>
      <c r="B529" s="219"/>
      <c r="C529" s="188"/>
      <c r="D529" s="186"/>
      <c r="E529" s="186"/>
      <c r="G529" s="178"/>
      <c r="H529" s="303"/>
      <c r="I529" s="302"/>
      <c r="J529" s="191"/>
      <c r="K529" s="236"/>
    </row>
    <row r="530" spans="1:11" ht="12.75" customHeight="1" x14ac:dyDescent="0.2">
      <c r="A530" s="187"/>
      <c r="B530" s="219"/>
      <c r="C530" s="325"/>
      <c r="D530" s="186"/>
      <c r="E530" s="186"/>
      <c r="G530" s="178"/>
      <c r="H530" s="303"/>
      <c r="I530" s="302"/>
      <c r="J530" s="191"/>
      <c r="K530" s="236"/>
    </row>
    <row r="531" spans="1:11" ht="12.75" customHeight="1" x14ac:dyDescent="0.2">
      <c r="A531" s="187"/>
      <c r="B531" s="219"/>
      <c r="C531" s="188"/>
      <c r="D531" s="186"/>
      <c r="E531" s="186"/>
      <c r="G531" s="178"/>
      <c r="H531" s="303"/>
      <c r="I531" s="302"/>
      <c r="J531" s="191"/>
      <c r="K531" s="236"/>
    </row>
    <row r="532" spans="1:11" ht="12.75" customHeight="1" x14ac:dyDescent="0.2">
      <c r="A532" s="187"/>
      <c r="B532" s="219"/>
      <c r="C532" s="188"/>
      <c r="D532" s="190"/>
      <c r="E532" s="186"/>
      <c r="G532" s="178"/>
      <c r="H532" s="312"/>
      <c r="I532" s="302"/>
      <c r="J532" s="191"/>
      <c r="K532" s="236"/>
    </row>
    <row r="533" spans="1:11" ht="12.75" customHeight="1" x14ac:dyDescent="0.2">
      <c r="A533" s="187"/>
      <c r="B533" s="219"/>
      <c r="C533" s="188"/>
      <c r="D533" s="39"/>
      <c r="E533" s="186"/>
      <c r="G533" s="178"/>
      <c r="H533" s="303"/>
      <c r="I533" s="302"/>
      <c r="J533" s="191"/>
      <c r="K533" s="236"/>
    </row>
    <row r="534" spans="1:11" ht="12.75" customHeight="1" x14ac:dyDescent="0.2">
      <c r="A534" s="187"/>
      <c r="B534" s="219"/>
      <c r="C534" s="188"/>
      <c r="D534" s="190"/>
      <c r="E534" s="186"/>
      <c r="G534" s="178"/>
      <c r="H534" s="303"/>
      <c r="I534" s="302"/>
      <c r="J534" s="191"/>
      <c r="K534" s="236"/>
    </row>
    <row r="535" spans="1:11" ht="12.75" customHeight="1" x14ac:dyDescent="0.2">
      <c r="A535" s="187"/>
      <c r="B535" s="219"/>
      <c r="C535" s="188"/>
      <c r="D535" s="186"/>
      <c r="E535" s="186"/>
      <c r="G535" s="178"/>
      <c r="H535" s="303"/>
      <c r="I535" s="302"/>
      <c r="J535" s="191"/>
      <c r="K535" s="236"/>
    </row>
    <row r="536" spans="1:11" ht="12.75" customHeight="1" x14ac:dyDescent="0.2">
      <c r="A536" s="187"/>
      <c r="B536" s="219"/>
      <c r="C536" s="325"/>
      <c r="D536" s="186"/>
      <c r="E536" s="186"/>
      <c r="G536" s="178"/>
      <c r="H536" s="303"/>
      <c r="I536" s="302"/>
      <c r="J536" s="191"/>
      <c r="K536" s="236"/>
    </row>
    <row r="537" spans="1:11" ht="12.75" customHeight="1" x14ac:dyDescent="0.2">
      <c r="A537" s="187"/>
      <c r="B537" s="219"/>
      <c r="C537" s="188"/>
      <c r="D537" s="186"/>
      <c r="E537" s="186"/>
      <c r="G537" s="178"/>
      <c r="H537" s="303"/>
      <c r="I537" s="302"/>
      <c r="J537" s="191"/>
      <c r="K537" s="236"/>
    </row>
    <row r="538" spans="1:11" ht="12.75" customHeight="1" x14ac:dyDescent="0.2">
      <c r="A538" s="187"/>
      <c r="B538" s="219"/>
      <c r="C538" s="188"/>
      <c r="D538" s="190"/>
      <c r="E538" s="186"/>
      <c r="G538" s="178"/>
      <c r="H538" s="312"/>
      <c r="I538" s="302"/>
      <c r="J538" s="191"/>
      <c r="K538" s="236"/>
    </row>
    <row r="539" spans="1:11" ht="12.75" customHeight="1" x14ac:dyDescent="0.2">
      <c r="A539" s="187"/>
      <c r="B539" s="219"/>
      <c r="C539" s="188"/>
      <c r="D539" s="39"/>
      <c r="E539" s="186"/>
      <c r="G539" s="178"/>
      <c r="H539" s="303"/>
      <c r="I539" s="302"/>
      <c r="J539" s="191"/>
      <c r="K539" s="236"/>
    </row>
    <row r="540" spans="1:11" ht="12.75" customHeight="1" x14ac:dyDescent="0.2">
      <c r="A540" s="187"/>
      <c r="B540" s="219"/>
      <c r="C540" s="188"/>
      <c r="D540" s="190"/>
      <c r="E540" s="186"/>
      <c r="G540" s="178"/>
      <c r="H540" s="303"/>
      <c r="I540" s="302"/>
      <c r="J540" s="191"/>
      <c r="K540" s="236"/>
    </row>
    <row r="541" spans="1:11" ht="12.75" customHeight="1" x14ac:dyDescent="0.2">
      <c r="A541" s="187"/>
      <c r="B541" s="219"/>
      <c r="C541" s="188"/>
      <c r="D541" s="186"/>
      <c r="E541" s="186"/>
      <c r="G541" s="178"/>
      <c r="H541" s="303"/>
      <c r="I541" s="302"/>
      <c r="J541" s="191"/>
      <c r="K541" s="236"/>
    </row>
    <row r="542" spans="1:11" ht="12.75" customHeight="1" x14ac:dyDescent="0.2">
      <c r="A542" s="187"/>
      <c r="B542" s="219"/>
      <c r="C542" s="39"/>
      <c r="D542" s="186"/>
      <c r="E542" s="186"/>
      <c r="G542" s="178"/>
      <c r="H542" s="303"/>
      <c r="I542" s="302"/>
      <c r="J542" s="191"/>
      <c r="K542" s="236"/>
    </row>
    <row r="543" spans="1:11" ht="12.75" customHeight="1" x14ac:dyDescent="0.2">
      <c r="A543" s="187"/>
      <c r="B543" s="219"/>
      <c r="C543" s="180" t="str">
        <f>C8</f>
        <v>BILL NO</v>
      </c>
      <c r="D543" s="206"/>
      <c r="E543" s="229">
        <f>$E$8</f>
        <v>5.0999999999999996</v>
      </c>
      <c r="G543" s="66"/>
      <c r="H543" s="302"/>
      <c r="I543" s="302"/>
      <c r="J543" s="191"/>
      <c r="K543" s="236"/>
    </row>
    <row r="544" spans="1:11" ht="12.75" customHeight="1" x14ac:dyDescent="0.2">
      <c r="A544" s="187"/>
      <c r="B544" s="219"/>
      <c r="C544" s="183" t="s">
        <v>12</v>
      </c>
      <c r="D544" s="206"/>
      <c r="E544" s="206"/>
      <c r="F544" s="206"/>
      <c r="G544" s="66"/>
      <c r="H544" s="302"/>
      <c r="I544" s="302"/>
      <c r="J544" s="191"/>
      <c r="K544" s="236"/>
    </row>
    <row r="545" spans="1:11" ht="12.75" customHeight="1" x14ac:dyDescent="0.2">
      <c r="A545" s="187"/>
      <c r="B545" s="219"/>
      <c r="C545" s="67"/>
      <c r="D545" s="207"/>
      <c r="E545" s="207"/>
      <c r="F545" s="207"/>
      <c r="G545" s="68"/>
      <c r="H545" s="302"/>
      <c r="I545" s="302"/>
      <c r="J545" s="191"/>
      <c r="K545" s="236"/>
    </row>
    <row r="546" spans="1:11" s="203" customFormat="1" ht="12.75" customHeight="1" x14ac:dyDescent="0.2">
      <c r="A546" s="198"/>
      <c r="B546" s="199"/>
      <c r="C546" s="208" t="s">
        <v>247</v>
      </c>
      <c r="D546" s="200"/>
      <c r="E546" s="200"/>
      <c r="F546" s="200"/>
      <c r="G546" s="200"/>
      <c r="H546" s="305"/>
      <c r="I546" s="310"/>
      <c r="J546" s="230" t="s">
        <v>155</v>
      </c>
      <c r="K546" s="237">
        <f>SUM(K329:K545)</f>
        <v>0</v>
      </c>
    </row>
  </sheetData>
  <mergeCells count="21">
    <mergeCell ref="C468:G468"/>
    <mergeCell ref="C381:G382"/>
    <mergeCell ref="C425:G425"/>
    <mergeCell ref="C266:G266"/>
    <mergeCell ref="C284:G284"/>
    <mergeCell ref="C286:G286"/>
    <mergeCell ref="C288:G288"/>
    <mergeCell ref="C290:G290"/>
    <mergeCell ref="C294:G294"/>
    <mergeCell ref="C158:G160"/>
    <mergeCell ref="C164:G170"/>
    <mergeCell ref="A1:K4"/>
    <mergeCell ref="A5:A6"/>
    <mergeCell ref="C5:G6"/>
    <mergeCell ref="H5:H6"/>
    <mergeCell ref="I5:I6"/>
    <mergeCell ref="D13:G13"/>
    <mergeCell ref="C18:G18"/>
    <mergeCell ref="C80:G80"/>
    <mergeCell ref="C132:G132"/>
    <mergeCell ref="C138:G138"/>
  </mergeCells>
  <pageMargins left="0.70866141732283472" right="0.70866141732283472" top="0.74803149606299213" bottom="0.74803149606299213" header="0.31496062992125984" footer="0.31496062992125984"/>
  <pageSetup paperSize="9" scale="72" orientation="portrait" r:id="rId1"/>
  <headerFooter>
    <oddFooter>&amp;C&amp;G&amp;P&amp;R&amp;8&amp;Y&amp;D</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56"/>
  <sheetViews>
    <sheetView view="pageBreakPreview" zoomScaleNormal="100" zoomScaleSheetLayoutView="100" workbookViewId="0">
      <selection sqref="A1:K4"/>
    </sheetView>
  </sheetViews>
  <sheetFormatPr defaultColWidth="9.140625" defaultRowHeight="12.75" customHeight="1" x14ac:dyDescent="0.2"/>
  <cols>
    <col min="1" max="1" width="6.7109375" style="211" customWidth="1"/>
    <col min="2" max="2" width="9.7109375" style="1" customWidth="1"/>
    <col min="3" max="6" width="3.7109375" style="168" customWidth="1"/>
    <col min="7" max="7" width="52.7109375" style="168" customWidth="1"/>
    <col min="8" max="9" width="6.7109375" style="308" customWidth="1"/>
    <col min="10" max="10" width="9.7109375" style="215" customWidth="1"/>
    <col min="11" max="11" width="12.7109375" style="238" customWidth="1"/>
    <col min="12" max="16384" width="9.140625" style="168"/>
  </cols>
  <sheetData>
    <row r="1" spans="1:11" ht="12.75" customHeight="1" x14ac:dyDescent="0.2">
      <c r="A1" s="474" t="s">
        <v>336</v>
      </c>
      <c r="B1" s="475"/>
      <c r="C1" s="475"/>
      <c r="D1" s="475"/>
      <c r="E1" s="475"/>
      <c r="F1" s="475"/>
      <c r="G1" s="475"/>
      <c r="H1" s="475"/>
      <c r="I1" s="475"/>
      <c r="J1" s="475"/>
      <c r="K1" s="476"/>
    </row>
    <row r="2" spans="1:11" ht="12.75" customHeight="1" x14ac:dyDescent="0.2">
      <c r="A2" s="477"/>
      <c r="B2" s="478"/>
      <c r="C2" s="478"/>
      <c r="D2" s="478"/>
      <c r="E2" s="478"/>
      <c r="F2" s="478"/>
      <c r="G2" s="478"/>
      <c r="H2" s="478"/>
      <c r="I2" s="478"/>
      <c r="J2" s="478"/>
      <c r="K2" s="479"/>
    </row>
    <row r="3" spans="1:11" ht="12.75" customHeight="1" x14ac:dyDescent="0.2">
      <c r="A3" s="477"/>
      <c r="B3" s="478"/>
      <c r="C3" s="478"/>
      <c r="D3" s="478"/>
      <c r="E3" s="478"/>
      <c r="F3" s="478"/>
      <c r="G3" s="478"/>
      <c r="H3" s="478"/>
      <c r="I3" s="478"/>
      <c r="J3" s="478"/>
      <c r="K3" s="479"/>
    </row>
    <row r="4" spans="1:11" ht="12.75" customHeight="1" x14ac:dyDescent="0.2">
      <c r="A4" s="480"/>
      <c r="B4" s="481"/>
      <c r="C4" s="481"/>
      <c r="D4" s="481"/>
      <c r="E4" s="481"/>
      <c r="F4" s="481"/>
      <c r="G4" s="481"/>
      <c r="H4" s="481"/>
      <c r="I4" s="481"/>
      <c r="J4" s="481"/>
      <c r="K4" s="482"/>
    </row>
    <row r="5" spans="1:11" s="171" customFormat="1" ht="12.75" customHeight="1" x14ac:dyDescent="0.2">
      <c r="A5" s="528" t="s">
        <v>39</v>
      </c>
      <c r="B5" s="169" t="s">
        <v>40</v>
      </c>
      <c r="C5" s="540" t="s">
        <v>6</v>
      </c>
      <c r="D5" s="541"/>
      <c r="E5" s="541"/>
      <c r="F5" s="541"/>
      <c r="G5" s="542"/>
      <c r="H5" s="528" t="s">
        <v>41</v>
      </c>
      <c r="I5" s="528" t="s">
        <v>42</v>
      </c>
      <c r="J5" s="216" t="s">
        <v>215</v>
      </c>
      <c r="K5" s="234" t="s">
        <v>216</v>
      </c>
    </row>
    <row r="6" spans="1:11" s="171" customFormat="1" ht="12.75" customHeight="1" x14ac:dyDescent="0.2">
      <c r="A6" s="529"/>
      <c r="B6" s="172" t="s">
        <v>47</v>
      </c>
      <c r="C6" s="543"/>
      <c r="D6" s="544"/>
      <c r="E6" s="544"/>
      <c r="F6" s="544"/>
      <c r="G6" s="545"/>
      <c r="H6" s="529"/>
      <c r="I6" s="529"/>
      <c r="J6" s="217" t="s">
        <v>217</v>
      </c>
      <c r="K6" s="235" t="s">
        <v>217</v>
      </c>
    </row>
    <row r="7" spans="1:11" ht="12.75" customHeight="1" x14ac:dyDescent="0.2">
      <c r="A7" s="218"/>
      <c r="B7" s="219"/>
      <c r="C7" s="176"/>
      <c r="D7" s="177"/>
      <c r="E7" s="177"/>
      <c r="F7" s="177"/>
      <c r="G7" s="178"/>
      <c r="H7" s="302"/>
      <c r="I7" s="302"/>
      <c r="J7" s="191"/>
      <c r="K7" s="236"/>
    </row>
    <row r="8" spans="1:11" ht="12.75" customHeight="1" x14ac:dyDescent="0.2">
      <c r="A8" s="61"/>
      <c r="B8" s="219"/>
      <c r="C8" s="180" t="s">
        <v>218</v>
      </c>
      <c r="D8" s="181"/>
      <c r="E8" s="182">
        <v>6.1</v>
      </c>
      <c r="G8" s="178"/>
      <c r="H8" s="302"/>
      <c r="I8" s="302"/>
      <c r="J8" s="191"/>
      <c r="K8" s="236"/>
    </row>
    <row r="9" spans="1:11" ht="12.75" customHeight="1" x14ac:dyDescent="0.2">
      <c r="A9" s="17"/>
      <c r="B9" s="219"/>
      <c r="C9" s="183" t="s">
        <v>13</v>
      </c>
      <c r="D9" s="181"/>
      <c r="E9" s="181"/>
      <c r="G9" s="178"/>
      <c r="H9" s="302"/>
      <c r="I9" s="302"/>
      <c r="J9" s="191"/>
      <c r="K9" s="236"/>
    </row>
    <row r="10" spans="1:11" ht="12.75" customHeight="1" x14ac:dyDescent="0.2">
      <c r="A10" s="17"/>
      <c r="B10" s="219"/>
      <c r="C10" s="220"/>
      <c r="D10" s="189"/>
      <c r="E10" s="189"/>
      <c r="G10" s="178"/>
      <c r="H10" s="302"/>
      <c r="I10" s="302"/>
      <c r="J10" s="191"/>
      <c r="K10" s="236"/>
    </row>
    <row r="11" spans="1:11" ht="12.75" customHeight="1" x14ac:dyDescent="0.2">
      <c r="A11" s="187" t="str">
        <f>IF(ISBLANK(H11),"",($E$8&amp;"."&amp;+(COUNTA(H$7:H11))))</f>
        <v/>
      </c>
      <c r="B11" s="219"/>
      <c r="C11" s="183" t="s">
        <v>249</v>
      </c>
      <c r="D11" s="181"/>
      <c r="E11" s="181"/>
      <c r="G11" s="178"/>
      <c r="H11" s="302"/>
      <c r="I11" s="302"/>
      <c r="J11" s="191"/>
      <c r="K11" s="236"/>
    </row>
    <row r="12" spans="1:11" ht="12.75" customHeight="1" x14ac:dyDescent="0.2">
      <c r="A12" s="187" t="str">
        <f>IF(ISBLANK(H12),"",($E$8&amp;"."&amp;+(COUNTA(H$7:H12))))</f>
        <v/>
      </c>
      <c r="B12" s="219"/>
      <c r="C12" s="185"/>
      <c r="D12" s="186"/>
      <c r="E12" s="186"/>
      <c r="G12" s="178"/>
      <c r="H12" s="302"/>
      <c r="I12" s="302"/>
      <c r="J12" s="191"/>
      <c r="K12" s="236"/>
    </row>
    <row r="13" spans="1:11" ht="48" customHeight="1" x14ac:dyDescent="0.2">
      <c r="A13" s="187" t="str">
        <f>IF(ISBLANK(H13),"",($E$8&amp;"."&amp;+(COUNTA(H$7:H13))))</f>
        <v>6.1.1</v>
      </c>
      <c r="B13" s="219"/>
      <c r="C13" s="188" t="s">
        <v>250</v>
      </c>
      <c r="D13" s="555" t="s">
        <v>251</v>
      </c>
      <c r="E13" s="555"/>
      <c r="F13" s="555"/>
      <c r="G13" s="556"/>
      <c r="H13" s="302" t="s">
        <v>211</v>
      </c>
      <c r="I13" s="302">
        <v>1</v>
      </c>
      <c r="J13" s="191"/>
      <c r="K13" s="236"/>
    </row>
    <row r="14" spans="1:11" ht="12.75" customHeight="1" x14ac:dyDescent="0.2">
      <c r="A14" s="187"/>
      <c r="B14" s="219"/>
      <c r="C14" s="188"/>
      <c r="D14" s="189"/>
      <c r="E14" s="186"/>
      <c r="G14" s="178"/>
      <c r="H14" s="302"/>
      <c r="I14" s="302"/>
      <c r="J14" s="191"/>
      <c r="K14" s="236"/>
    </row>
    <row r="15" spans="1:11" ht="12.75" customHeight="1" x14ac:dyDescent="0.2">
      <c r="A15" s="187"/>
      <c r="B15" s="219"/>
      <c r="C15" s="183" t="s">
        <v>332</v>
      </c>
      <c r="D15" s="189"/>
      <c r="E15" s="186"/>
      <c r="G15" s="178"/>
      <c r="H15" s="302"/>
      <c r="I15" s="302"/>
      <c r="J15" s="191"/>
      <c r="K15" s="236"/>
    </row>
    <row r="16" spans="1:11" ht="12.75" customHeight="1" x14ac:dyDescent="0.2">
      <c r="A16" s="187" t="str">
        <f>IF(ISBLANK(H16),"",($E$8&amp;"."&amp;+(COUNTA(H$7:H16))))</f>
        <v/>
      </c>
      <c r="B16" s="219"/>
      <c r="C16" s="299" t="s">
        <v>253</v>
      </c>
      <c r="D16" s="39"/>
      <c r="E16" s="186"/>
      <c r="G16" s="178"/>
      <c r="H16" s="302"/>
      <c r="I16" s="302"/>
      <c r="J16" s="191"/>
      <c r="K16" s="236"/>
    </row>
    <row r="17" spans="1:11" ht="12.75" customHeight="1" x14ac:dyDescent="0.2">
      <c r="A17" s="187"/>
      <c r="B17" s="219"/>
      <c r="C17" s="188"/>
      <c r="D17" s="190"/>
      <c r="E17" s="186"/>
      <c r="G17" s="178"/>
      <c r="H17" s="303"/>
      <c r="I17" s="302"/>
      <c r="J17" s="191"/>
      <c r="K17" s="236"/>
    </row>
    <row r="18" spans="1:11" ht="108.75" customHeight="1" x14ac:dyDescent="0.2">
      <c r="A18" s="187"/>
      <c r="B18" s="219"/>
      <c r="C18" s="557" t="s">
        <v>254</v>
      </c>
      <c r="D18" s="558"/>
      <c r="E18" s="558"/>
      <c r="F18" s="558"/>
      <c r="G18" s="559"/>
      <c r="H18" s="300"/>
      <c r="I18" s="301"/>
      <c r="J18" s="191"/>
      <c r="K18" s="236"/>
    </row>
    <row r="19" spans="1:11" ht="12.75" customHeight="1" x14ac:dyDescent="0.2">
      <c r="A19" s="187"/>
      <c r="B19" s="219"/>
      <c r="C19" s="188"/>
      <c r="D19" s="190"/>
      <c r="E19" s="186"/>
      <c r="G19" s="178"/>
      <c r="H19" s="303"/>
      <c r="I19" s="302"/>
      <c r="J19" s="191"/>
      <c r="K19" s="236"/>
    </row>
    <row r="20" spans="1:11" ht="12.75" customHeight="1" x14ac:dyDescent="0.2">
      <c r="A20" s="187" t="str">
        <f>IF(ISBLANK(H20),"",($E$8&amp;"."&amp;+(COUNTA(H$7:H20))))</f>
        <v>6.1.2</v>
      </c>
      <c r="B20" s="219"/>
      <c r="C20" s="188"/>
      <c r="D20" s="190" t="s">
        <v>222</v>
      </c>
      <c r="E20" s="186" t="s">
        <v>223</v>
      </c>
      <c r="G20" s="178"/>
      <c r="H20" s="300" t="s">
        <v>255</v>
      </c>
      <c r="I20" s="302">
        <v>25</v>
      </c>
      <c r="J20" s="191"/>
      <c r="K20" s="236"/>
    </row>
    <row r="21" spans="1:11" ht="12.75" customHeight="1" x14ac:dyDescent="0.2">
      <c r="A21" s="187" t="str">
        <f>IF(ISBLANK(H21),"",($E$8&amp;"."&amp;+(COUNTA(H$7:H21))))</f>
        <v/>
      </c>
      <c r="B21" s="219"/>
      <c r="C21" s="188"/>
      <c r="D21" s="39"/>
      <c r="E21" s="186"/>
      <c r="G21" s="178"/>
      <c r="H21" s="303"/>
      <c r="I21" s="302"/>
      <c r="J21" s="191"/>
      <c r="K21" s="236"/>
    </row>
    <row r="22" spans="1:11" ht="12.75" customHeight="1" x14ac:dyDescent="0.2">
      <c r="A22" s="187" t="str">
        <f>IF(ISBLANK(H22),"",($E$8&amp;"."&amp;+(COUNTA(H$7:H22))))</f>
        <v>6.1.3</v>
      </c>
      <c r="B22" s="219"/>
      <c r="C22" s="188"/>
      <c r="D22" s="190" t="s">
        <v>225</v>
      </c>
      <c r="E22" s="186" t="s">
        <v>226</v>
      </c>
      <c r="G22" s="178"/>
      <c r="H22" s="300" t="s">
        <v>255</v>
      </c>
      <c r="I22" s="302">
        <f>I20</f>
        <v>25</v>
      </c>
      <c r="J22" s="191"/>
      <c r="K22" s="236"/>
    </row>
    <row r="23" spans="1:11" ht="12.75" customHeight="1" x14ac:dyDescent="0.2">
      <c r="A23" s="187"/>
      <c r="C23" s="188"/>
      <c r="D23" s="190"/>
      <c r="E23" s="186"/>
      <c r="G23" s="178"/>
      <c r="H23" s="300"/>
      <c r="I23" s="302"/>
      <c r="J23" s="191"/>
      <c r="K23" s="236"/>
    </row>
    <row r="24" spans="1:11" ht="12.75" customHeight="1" x14ac:dyDescent="0.2">
      <c r="A24" s="187"/>
      <c r="C24" s="311" t="s">
        <v>256</v>
      </c>
      <c r="D24" s="39"/>
      <c r="E24" s="186"/>
      <c r="G24" s="178"/>
      <c r="H24" s="303"/>
      <c r="I24" s="302"/>
      <c r="J24" s="191"/>
      <c r="K24" s="236"/>
    </row>
    <row r="25" spans="1:11" ht="12.75" customHeight="1" x14ac:dyDescent="0.2">
      <c r="A25" s="187"/>
      <c r="C25" s="297"/>
      <c r="D25" s="39"/>
      <c r="E25" s="186"/>
      <c r="G25" s="178"/>
      <c r="H25" s="303"/>
      <c r="I25" s="302"/>
      <c r="J25" s="191"/>
      <c r="K25" s="236"/>
    </row>
    <row r="26" spans="1:11" ht="12.75" customHeight="1" x14ac:dyDescent="0.2">
      <c r="A26" s="187" t="str">
        <f>IF(ISBLANK(H26),"",($E$8&amp;"."&amp;+(COUNTA(H$7:H26))))</f>
        <v>6.1.4</v>
      </c>
      <c r="C26" s="188"/>
      <c r="D26" s="190" t="s">
        <v>222</v>
      </c>
      <c r="E26" s="186" t="s">
        <v>223</v>
      </c>
      <c r="G26" s="178"/>
      <c r="H26" s="300" t="s">
        <v>228</v>
      </c>
      <c r="I26" s="302" t="s">
        <v>257</v>
      </c>
      <c r="J26" s="191"/>
      <c r="K26" s="236"/>
    </row>
    <row r="27" spans="1:11" ht="12.75" customHeight="1" x14ac:dyDescent="0.2">
      <c r="A27" s="187" t="str">
        <f>IF(ISBLANK(H27),"",($E$8&amp;"."&amp;+(COUNTA(H$7:H27))))</f>
        <v/>
      </c>
      <c r="B27" s="219"/>
      <c r="C27" s="188"/>
      <c r="D27" s="39"/>
      <c r="E27" s="186"/>
      <c r="G27" s="178"/>
      <c r="H27" s="303"/>
      <c r="I27" s="302"/>
      <c r="J27" s="191"/>
      <c r="K27" s="236"/>
    </row>
    <row r="28" spans="1:11" ht="12.75" customHeight="1" x14ac:dyDescent="0.2">
      <c r="A28" s="187" t="str">
        <f>IF(ISBLANK(H28),"",($E$8&amp;"."&amp;+(COUNTA(H$7:H28))))</f>
        <v>6.1.5</v>
      </c>
      <c r="B28" s="219"/>
      <c r="C28" s="188"/>
      <c r="D28" s="190" t="s">
        <v>225</v>
      </c>
      <c r="E28" s="186" t="s">
        <v>226</v>
      </c>
      <c r="G28" s="178"/>
      <c r="H28" s="300" t="str">
        <f>H26</f>
        <v>ea</v>
      </c>
      <c r="I28" s="302">
        <v>0</v>
      </c>
      <c r="J28" s="191"/>
      <c r="K28" s="236"/>
    </row>
    <row r="29" spans="1:11" ht="12.75" customHeight="1" x14ac:dyDescent="0.2">
      <c r="A29" s="187"/>
      <c r="B29" s="219"/>
      <c r="C29" s="188"/>
      <c r="D29" s="189"/>
      <c r="E29" s="186"/>
      <c r="F29" s="184"/>
      <c r="G29" s="184"/>
      <c r="H29" s="302"/>
      <c r="I29" s="302"/>
      <c r="J29" s="191"/>
      <c r="K29" s="236"/>
    </row>
    <row r="30" spans="1:11" ht="12.75" customHeight="1" x14ac:dyDescent="0.2">
      <c r="A30" s="187"/>
      <c r="B30" s="366"/>
      <c r="C30" s="311" t="s">
        <v>258</v>
      </c>
      <c r="D30" s="39"/>
      <c r="E30" s="186"/>
      <c r="F30" s="196"/>
      <c r="G30" s="196"/>
      <c r="H30" s="302"/>
      <c r="I30" s="302"/>
      <c r="J30" s="191"/>
      <c r="K30" s="236"/>
    </row>
    <row r="31" spans="1:11" ht="12.75" customHeight="1" x14ac:dyDescent="0.2">
      <c r="A31" s="187"/>
      <c r="B31" s="219"/>
      <c r="C31" s="297"/>
      <c r="D31" s="39"/>
      <c r="E31" s="186"/>
      <c r="F31" s="196"/>
      <c r="G31" s="196"/>
      <c r="H31" s="302"/>
      <c r="I31" s="302"/>
      <c r="J31" s="191"/>
      <c r="K31" s="236"/>
    </row>
    <row r="32" spans="1:11" ht="12.75" customHeight="1" x14ac:dyDescent="0.2">
      <c r="A32" s="187" t="str">
        <f>IF(ISBLANK(H32),"",($E$8&amp;"."&amp;+(COUNTA(H$7:H32))))</f>
        <v>6.1.6</v>
      </c>
      <c r="C32" s="188"/>
      <c r="D32" s="190" t="s">
        <v>222</v>
      </c>
      <c r="E32" s="186" t="s">
        <v>223</v>
      </c>
      <c r="G32" s="178"/>
      <c r="H32" s="300" t="s">
        <v>224</v>
      </c>
      <c r="I32" s="302">
        <v>10</v>
      </c>
      <c r="J32" s="191"/>
      <c r="K32" s="236"/>
    </row>
    <row r="33" spans="1:15" ht="12.75" customHeight="1" x14ac:dyDescent="0.2">
      <c r="A33" s="187" t="str">
        <f>IF(ISBLANK(H33),"",($E$8&amp;"."&amp;+(COUNTA(H$7:H33))))</f>
        <v/>
      </c>
      <c r="B33" s="219"/>
      <c r="C33" s="188"/>
      <c r="D33" s="39"/>
      <c r="E33" s="186"/>
      <c r="G33" s="178"/>
      <c r="H33" s="303"/>
      <c r="I33" s="302"/>
      <c r="J33" s="191"/>
      <c r="K33" s="236"/>
    </row>
    <row r="34" spans="1:15" ht="12.75" customHeight="1" x14ac:dyDescent="0.2">
      <c r="A34" s="187" t="str">
        <f>IF(ISBLANK(H34),"",($E$8&amp;"."&amp;+(COUNTA(H$7:H34))))</f>
        <v>6.1.7</v>
      </c>
      <c r="B34" s="219"/>
      <c r="C34" s="188"/>
      <c r="D34" s="190" t="s">
        <v>225</v>
      </c>
      <c r="E34" s="186" t="s">
        <v>226</v>
      </c>
      <c r="G34" s="178"/>
      <c r="H34" s="300" t="str">
        <f>H32</f>
        <v>m</v>
      </c>
      <c r="I34" s="302">
        <f>I32</f>
        <v>10</v>
      </c>
      <c r="J34" s="191"/>
      <c r="K34" s="236">
        <f>I34*J34</f>
        <v>0</v>
      </c>
      <c r="O34" s="168" t="s">
        <v>259</v>
      </c>
    </row>
    <row r="35" spans="1:15" ht="12.75" customHeight="1" x14ac:dyDescent="0.2">
      <c r="A35" s="187"/>
      <c r="B35" s="219"/>
      <c r="C35" s="197"/>
      <c r="D35" s="190"/>
      <c r="E35" s="186"/>
      <c r="F35" s="196"/>
      <c r="G35" s="196"/>
      <c r="H35" s="302"/>
      <c r="I35" s="302"/>
      <c r="J35" s="191"/>
      <c r="K35" s="236"/>
    </row>
    <row r="36" spans="1:15" ht="12.75" customHeight="1" x14ac:dyDescent="0.2">
      <c r="A36" s="187"/>
      <c r="B36" s="219"/>
      <c r="C36" s="311" t="s">
        <v>260</v>
      </c>
      <c r="D36" s="39"/>
      <c r="E36" s="186"/>
      <c r="F36" s="196"/>
      <c r="G36" s="196"/>
      <c r="H36" s="302"/>
      <c r="I36" s="302"/>
      <c r="J36" s="191"/>
      <c r="K36" s="236"/>
    </row>
    <row r="37" spans="1:15" ht="12.75" customHeight="1" x14ac:dyDescent="0.2">
      <c r="A37" s="187"/>
      <c r="B37" s="219"/>
      <c r="C37" s="297"/>
      <c r="D37" s="39"/>
      <c r="E37" s="186"/>
      <c r="F37" s="196"/>
      <c r="G37" s="196"/>
      <c r="H37" s="302"/>
      <c r="I37" s="302"/>
      <c r="J37" s="191"/>
      <c r="K37" s="236"/>
    </row>
    <row r="38" spans="1:15" ht="12.75" customHeight="1" x14ac:dyDescent="0.2">
      <c r="A38" s="187" t="str">
        <f>IF(ISBLANK(H38),"",($E$8&amp;"."&amp;+(COUNTA(H$7:H38))))</f>
        <v>6.1.8</v>
      </c>
      <c r="C38" s="188"/>
      <c r="D38" s="190" t="s">
        <v>222</v>
      </c>
      <c r="E38" s="186" t="s">
        <v>223</v>
      </c>
      <c r="G38" s="178"/>
      <c r="H38" s="300" t="s">
        <v>224</v>
      </c>
      <c r="I38" s="302">
        <v>10</v>
      </c>
      <c r="J38" s="191"/>
      <c r="K38" s="236"/>
    </row>
    <row r="39" spans="1:15" ht="12.75" customHeight="1" x14ac:dyDescent="0.2">
      <c r="A39" s="187" t="str">
        <f>IF(ISBLANK(H39),"",($E$8&amp;"."&amp;+(COUNTA(H$7:H39))))</f>
        <v/>
      </c>
      <c r="B39" s="219"/>
      <c r="C39" s="188"/>
      <c r="D39" s="39"/>
      <c r="E39" s="186"/>
      <c r="G39" s="178"/>
      <c r="H39" s="303"/>
      <c r="I39" s="302"/>
      <c r="J39" s="191"/>
      <c r="K39" s="236"/>
    </row>
    <row r="40" spans="1:15" ht="12.75" customHeight="1" x14ac:dyDescent="0.2">
      <c r="A40" s="187" t="str">
        <f>IF(ISBLANK(H40),"",($E$8&amp;"."&amp;+(COUNTA(H$7:H40))))</f>
        <v>6.1.9</v>
      </c>
      <c r="B40" s="219"/>
      <c r="C40" s="188"/>
      <c r="D40" s="190" t="s">
        <v>225</v>
      </c>
      <c r="E40" s="186" t="s">
        <v>226</v>
      </c>
      <c r="G40" s="178"/>
      <c r="H40" s="300" t="str">
        <f>H38</f>
        <v>m</v>
      </c>
      <c r="I40" s="302">
        <f>I38</f>
        <v>10</v>
      </c>
      <c r="J40" s="191"/>
      <c r="K40" s="236"/>
    </row>
    <row r="41" spans="1:15" ht="12.75" customHeight="1" x14ac:dyDescent="0.2">
      <c r="A41" s="187"/>
      <c r="B41" s="219"/>
      <c r="C41" s="197"/>
      <c r="D41" s="190"/>
      <c r="E41" s="186"/>
      <c r="F41" s="196"/>
      <c r="G41" s="221"/>
      <c r="H41" s="302"/>
      <c r="I41" s="302"/>
      <c r="J41" s="191"/>
      <c r="K41" s="236">
        <f>I41*J41</f>
        <v>0</v>
      </c>
    </row>
    <row r="42" spans="1:15" ht="12.75" customHeight="1" x14ac:dyDescent="0.2">
      <c r="A42" s="187" t="str">
        <f>IF(ISBLANK(H42),"",($E$8&amp;"."&amp;+(COUNTA(H$7:H42))))</f>
        <v/>
      </c>
      <c r="B42" s="219"/>
      <c r="C42" s="311" t="s">
        <v>261</v>
      </c>
      <c r="D42" s="190"/>
      <c r="E42" s="186"/>
      <c r="G42" s="178"/>
      <c r="H42" s="303"/>
      <c r="I42" s="302"/>
      <c r="J42" s="191"/>
      <c r="K42" s="236"/>
    </row>
    <row r="43" spans="1:15" ht="12.75" customHeight="1" x14ac:dyDescent="0.2">
      <c r="A43" s="187"/>
      <c r="B43" s="219"/>
      <c r="C43" s="297"/>
      <c r="D43" s="190"/>
      <c r="E43" s="186"/>
      <c r="G43" s="178"/>
      <c r="H43" s="303"/>
      <c r="I43" s="302"/>
      <c r="J43" s="191"/>
      <c r="K43" s="236"/>
    </row>
    <row r="44" spans="1:15" ht="12.75" customHeight="1" x14ac:dyDescent="0.2">
      <c r="A44" s="187" t="str">
        <f>IF(ISBLANK(H44),"",($E$8&amp;"."&amp;+(COUNTA(H$7:H44))))</f>
        <v>6.1.10</v>
      </c>
      <c r="C44" s="188"/>
      <c r="D44" s="190" t="s">
        <v>222</v>
      </c>
      <c r="E44" s="186" t="s">
        <v>223</v>
      </c>
      <c r="G44" s="178"/>
      <c r="H44" s="300" t="s">
        <v>228</v>
      </c>
      <c r="I44" s="302">
        <v>2</v>
      </c>
      <c r="J44" s="191"/>
      <c r="K44" s="236"/>
    </row>
    <row r="45" spans="1:15" ht="12.75" customHeight="1" x14ac:dyDescent="0.2">
      <c r="A45" s="187" t="str">
        <f>IF(ISBLANK(H45),"",($E$8&amp;"."&amp;+(COUNTA(H$7:H45))))</f>
        <v/>
      </c>
      <c r="B45" s="219"/>
      <c r="C45" s="188"/>
      <c r="D45" s="39"/>
      <c r="E45" s="186"/>
      <c r="G45" s="178"/>
      <c r="H45" s="303"/>
      <c r="I45" s="302"/>
      <c r="J45" s="191"/>
      <c r="K45" s="236"/>
    </row>
    <row r="46" spans="1:15" ht="12.75" customHeight="1" x14ac:dyDescent="0.2">
      <c r="A46" s="187" t="str">
        <f>IF(ISBLANK(H46),"",($E$8&amp;"."&amp;+(COUNTA(H$7:H46))))</f>
        <v>6.1.11</v>
      </c>
      <c r="B46" s="219"/>
      <c r="C46" s="188"/>
      <c r="D46" s="190" t="s">
        <v>225</v>
      </c>
      <c r="E46" s="186" t="s">
        <v>226</v>
      </c>
      <c r="G46" s="178"/>
      <c r="H46" s="300" t="str">
        <f>H44</f>
        <v>ea</v>
      </c>
      <c r="I46" s="302">
        <f>I44</f>
        <v>2</v>
      </c>
      <c r="J46" s="191"/>
      <c r="K46" s="236"/>
    </row>
    <row r="47" spans="1:15" ht="12.75" customHeight="1" x14ac:dyDescent="0.2">
      <c r="A47" s="187" t="str">
        <f>IF(ISBLANK(H47),"",($E$8&amp;"."&amp;+(COUNTA(H$7:H47))))</f>
        <v/>
      </c>
      <c r="B47" s="219"/>
      <c r="C47" s="183"/>
      <c r="D47" s="190"/>
      <c r="E47" s="186"/>
      <c r="G47" s="178"/>
      <c r="H47" s="303"/>
      <c r="I47" s="302"/>
      <c r="J47" s="191"/>
      <c r="K47" s="236"/>
    </row>
    <row r="48" spans="1:15" ht="12.75" customHeight="1" x14ac:dyDescent="0.2">
      <c r="A48" s="187" t="str">
        <f>IF(ISBLANK(H48),"",($E$8&amp;"."&amp;+(COUNTA(H$7:H48))))</f>
        <v/>
      </c>
      <c r="B48" s="219"/>
      <c r="C48" s="311" t="s">
        <v>262</v>
      </c>
      <c r="D48" s="190"/>
      <c r="E48" s="186"/>
      <c r="G48" s="178"/>
      <c r="H48" s="303"/>
      <c r="I48" s="302"/>
      <c r="J48" s="191"/>
      <c r="K48" s="236"/>
    </row>
    <row r="49" spans="1:11" ht="12.75" customHeight="1" x14ac:dyDescent="0.2">
      <c r="A49" s="187"/>
      <c r="B49" s="219"/>
      <c r="C49" s="297"/>
      <c r="D49" s="190"/>
      <c r="E49" s="186"/>
      <c r="G49" s="178"/>
      <c r="H49" s="303"/>
      <c r="I49" s="302"/>
      <c r="J49" s="191"/>
      <c r="K49" s="236"/>
    </row>
    <row r="50" spans="1:11" ht="12.75" customHeight="1" x14ac:dyDescent="0.2">
      <c r="A50" s="187" t="str">
        <f>IF(ISBLANK(H50),"",($E$8&amp;"."&amp;+(COUNTA(H$7:H50))))</f>
        <v>6.1.12</v>
      </c>
      <c r="C50" s="188"/>
      <c r="D50" s="190" t="s">
        <v>222</v>
      </c>
      <c r="E50" s="186" t="s">
        <v>223</v>
      </c>
      <c r="G50" s="178"/>
      <c r="H50" s="300" t="s">
        <v>228</v>
      </c>
      <c r="I50" s="302">
        <v>1</v>
      </c>
      <c r="J50" s="191"/>
      <c r="K50" s="236"/>
    </row>
    <row r="51" spans="1:11" ht="12.75" customHeight="1" x14ac:dyDescent="0.2">
      <c r="A51" s="187" t="str">
        <f>IF(ISBLANK(H51),"",($E$8&amp;"."&amp;+(COUNTA(H$7:H51))))</f>
        <v/>
      </c>
      <c r="B51" s="219"/>
      <c r="C51" s="188"/>
      <c r="D51" s="39"/>
      <c r="E51" s="186"/>
      <c r="G51" s="178"/>
      <c r="H51" s="303"/>
      <c r="I51" s="302"/>
      <c r="J51" s="191"/>
      <c r="K51" s="236"/>
    </row>
    <row r="52" spans="1:11" ht="12.75" customHeight="1" x14ac:dyDescent="0.2">
      <c r="A52" s="187" t="str">
        <f>IF(ISBLANK(H52),"",($E$8&amp;"."&amp;+(COUNTA(H$7:H52))))</f>
        <v>6.1.13</v>
      </c>
      <c r="B52" s="219"/>
      <c r="C52" s="188"/>
      <c r="D52" s="190" t="s">
        <v>225</v>
      </c>
      <c r="E52" s="186" t="s">
        <v>226</v>
      </c>
      <c r="G52" s="178"/>
      <c r="H52" s="300" t="str">
        <f>H50</f>
        <v>ea</v>
      </c>
      <c r="I52" s="302">
        <f>I50</f>
        <v>1</v>
      </c>
      <c r="J52" s="191"/>
      <c r="K52" s="236"/>
    </row>
    <row r="53" spans="1:11" ht="12.75" customHeight="1" x14ac:dyDescent="0.2">
      <c r="A53" s="187"/>
      <c r="B53" s="219"/>
      <c r="C53" s="188"/>
      <c r="D53" s="190"/>
      <c r="E53" s="186"/>
      <c r="G53" s="178"/>
      <c r="H53" s="300"/>
      <c r="I53" s="302"/>
      <c r="J53" s="191"/>
      <c r="K53" s="236"/>
    </row>
    <row r="54" spans="1:11" ht="12.75" customHeight="1" x14ac:dyDescent="0.2">
      <c r="A54" s="187"/>
      <c r="C54" s="311" t="s">
        <v>263</v>
      </c>
      <c r="D54" s="190"/>
      <c r="E54" s="186"/>
      <c r="G54" s="178"/>
      <c r="H54" s="303"/>
      <c r="I54" s="302"/>
      <c r="J54" s="191"/>
      <c r="K54" s="236"/>
    </row>
    <row r="55" spans="1:11" ht="12.75" customHeight="1" x14ac:dyDescent="0.2">
      <c r="A55" s="187"/>
      <c r="C55" s="297"/>
      <c r="D55" s="190"/>
      <c r="E55" s="186"/>
      <c r="G55" s="178"/>
      <c r="H55" s="303"/>
      <c r="I55" s="302"/>
      <c r="J55" s="191"/>
      <c r="K55" s="236"/>
    </row>
    <row r="56" spans="1:11" ht="12.75" customHeight="1" x14ac:dyDescent="0.2">
      <c r="A56" s="187" t="str">
        <f>IF(ISBLANK(H56),"",($E$8&amp;"."&amp;+(COUNTA(H$7:H56))))</f>
        <v>6.1.14</v>
      </c>
      <c r="C56" s="188"/>
      <c r="D56" s="190" t="s">
        <v>222</v>
      </c>
      <c r="E56" s="186" t="s">
        <v>223</v>
      </c>
      <c r="G56" s="178"/>
      <c r="H56" s="300" t="s">
        <v>228</v>
      </c>
      <c r="I56" s="302">
        <v>7</v>
      </c>
      <c r="J56" s="191"/>
      <c r="K56" s="236"/>
    </row>
    <row r="57" spans="1:11" ht="12.75" customHeight="1" x14ac:dyDescent="0.2">
      <c r="A57" s="187" t="str">
        <f>IF(ISBLANK(H57),"",($E$8&amp;"."&amp;+(COUNTA(H$7:H57))))</f>
        <v/>
      </c>
      <c r="B57" s="219"/>
      <c r="C57" s="188"/>
      <c r="D57" s="39"/>
      <c r="E57" s="186"/>
      <c r="G57" s="178"/>
      <c r="H57" s="303"/>
      <c r="I57" s="302"/>
      <c r="J57" s="191"/>
      <c r="K57" s="236"/>
    </row>
    <row r="58" spans="1:11" ht="12.75" customHeight="1" x14ac:dyDescent="0.2">
      <c r="A58" s="187" t="str">
        <f>IF(ISBLANK(H58),"",($E$8&amp;"."&amp;+(COUNTA(H$7:H58))))</f>
        <v>6.1.15</v>
      </c>
      <c r="B58" s="219"/>
      <c r="C58" s="188"/>
      <c r="D58" s="190" t="s">
        <v>225</v>
      </c>
      <c r="E58" s="186" t="s">
        <v>226</v>
      </c>
      <c r="G58" s="178"/>
      <c r="H58" s="300" t="str">
        <f>H56</f>
        <v>ea</v>
      </c>
      <c r="I58" s="302">
        <f>I56</f>
        <v>7</v>
      </c>
      <c r="J58" s="191"/>
      <c r="K58" s="236"/>
    </row>
    <row r="59" spans="1:11" ht="12.75" customHeight="1" x14ac:dyDescent="0.2">
      <c r="A59" s="187"/>
      <c r="B59" s="219"/>
      <c r="C59" s="185"/>
      <c r="D59" s="190"/>
      <c r="E59" s="186"/>
      <c r="G59" s="178"/>
      <c r="H59" s="303"/>
      <c r="I59" s="302"/>
      <c r="J59" s="191"/>
      <c r="K59" s="236"/>
    </row>
    <row r="60" spans="1:11" ht="12.75" customHeight="1" x14ac:dyDescent="0.2">
      <c r="A60" s="187" t="str">
        <f>IF(ISBLANK(H60),"",($E$8&amp;"."&amp;+(COUNTA(H$7:H60))))</f>
        <v/>
      </c>
      <c r="B60" s="219"/>
      <c r="C60" s="311" t="s">
        <v>264</v>
      </c>
      <c r="D60" s="190"/>
      <c r="E60" s="186"/>
      <c r="G60" s="178"/>
      <c r="H60" s="303"/>
      <c r="I60" s="302"/>
      <c r="J60" s="191"/>
      <c r="K60" s="236"/>
    </row>
    <row r="61" spans="1:11" ht="12.75" customHeight="1" x14ac:dyDescent="0.2">
      <c r="A61" s="187"/>
      <c r="B61" s="219"/>
      <c r="C61" s="297"/>
      <c r="D61" s="190"/>
      <c r="E61" s="186"/>
      <c r="G61" s="178"/>
      <c r="H61" s="303"/>
      <c r="I61" s="302"/>
      <c r="J61" s="191"/>
      <c r="K61" s="236"/>
    </row>
    <row r="62" spans="1:11" ht="12.75" customHeight="1" x14ac:dyDescent="0.2">
      <c r="A62" s="187" t="str">
        <f>IF(ISBLANK(H62),"",($E$8&amp;"."&amp;+(COUNTA(H$7:H62))))</f>
        <v>6.1.16</v>
      </c>
      <c r="C62" s="188"/>
      <c r="D62" s="190" t="s">
        <v>222</v>
      </c>
      <c r="E62" s="186" t="s">
        <v>223</v>
      </c>
      <c r="G62" s="178"/>
      <c r="H62" s="300" t="s">
        <v>228</v>
      </c>
      <c r="I62" s="302">
        <v>2</v>
      </c>
      <c r="J62" s="191"/>
      <c r="K62" s="236"/>
    </row>
    <row r="63" spans="1:11" ht="12.75" customHeight="1" x14ac:dyDescent="0.2">
      <c r="A63" s="187" t="str">
        <f>IF(ISBLANK(H63),"",($E$8&amp;"."&amp;+(COUNTA(H$7:H63))))</f>
        <v/>
      </c>
      <c r="B63" s="219"/>
      <c r="C63" s="188"/>
      <c r="D63" s="39"/>
      <c r="E63" s="186"/>
      <c r="G63" s="178"/>
      <c r="H63" s="303"/>
      <c r="I63" s="302"/>
      <c r="J63" s="191"/>
      <c r="K63" s="236"/>
    </row>
    <row r="64" spans="1:11" ht="12.75" customHeight="1" x14ac:dyDescent="0.2">
      <c r="A64" s="187" t="str">
        <f>IF(ISBLANK(H64),"",($E$8&amp;"."&amp;+(COUNTA(H$7:H64))))</f>
        <v>6.1.17</v>
      </c>
      <c r="B64" s="219"/>
      <c r="C64" s="188"/>
      <c r="D64" s="190" t="s">
        <v>225</v>
      </c>
      <c r="E64" s="186" t="s">
        <v>226</v>
      </c>
      <c r="G64" s="178"/>
      <c r="H64" s="300" t="str">
        <f>H62</f>
        <v>ea</v>
      </c>
      <c r="I64" s="302">
        <f>I62</f>
        <v>2</v>
      </c>
      <c r="J64" s="191"/>
      <c r="K64" s="236"/>
    </row>
    <row r="65" spans="1:11" ht="12.75" customHeight="1" x14ac:dyDescent="0.2">
      <c r="A65" s="187"/>
      <c r="B65" s="219"/>
      <c r="C65" s="188"/>
      <c r="D65" s="190"/>
      <c r="E65" s="186"/>
      <c r="G65" s="178"/>
      <c r="H65" s="300"/>
      <c r="I65" s="302"/>
      <c r="J65" s="191"/>
      <c r="K65" s="236"/>
    </row>
    <row r="66" spans="1:11" ht="12.75" customHeight="1" x14ac:dyDescent="0.2">
      <c r="A66" s="187"/>
      <c r="B66" s="219"/>
      <c r="C66" s="188"/>
      <c r="D66" s="190"/>
      <c r="E66" s="186"/>
      <c r="G66" s="178"/>
      <c r="H66" s="300"/>
      <c r="I66" s="302"/>
      <c r="J66" s="191"/>
      <c r="K66" s="236"/>
    </row>
    <row r="67" spans="1:11" ht="12.75" customHeight="1" x14ac:dyDescent="0.2">
      <c r="A67" s="187"/>
      <c r="B67" s="219"/>
      <c r="C67" s="188"/>
      <c r="D67" s="190"/>
      <c r="E67" s="186"/>
      <c r="G67" s="178"/>
      <c r="H67" s="300"/>
      <c r="I67" s="302"/>
      <c r="J67" s="191"/>
      <c r="K67" s="236"/>
    </row>
    <row r="68" spans="1:11" ht="12.75" customHeight="1" x14ac:dyDescent="0.2">
      <c r="A68" s="187"/>
      <c r="B68" s="219"/>
      <c r="C68" s="188"/>
      <c r="D68" s="190"/>
      <c r="E68" s="186"/>
      <c r="G68" s="178"/>
      <c r="H68" s="300"/>
      <c r="I68" s="302"/>
      <c r="J68" s="191"/>
      <c r="K68" s="236"/>
    </row>
    <row r="69" spans="1:11" ht="12.75" customHeight="1" x14ac:dyDescent="0.2">
      <c r="A69" s="187"/>
      <c r="B69" s="219"/>
      <c r="C69" s="188"/>
      <c r="D69" s="190"/>
      <c r="E69" s="186"/>
      <c r="G69" s="178"/>
      <c r="H69" s="300"/>
      <c r="I69" s="302"/>
      <c r="J69" s="191"/>
      <c r="K69" s="236"/>
    </row>
    <row r="70" spans="1:11" ht="12.75" customHeight="1" x14ac:dyDescent="0.2">
      <c r="A70" s="187" t="str">
        <f>IF(ISBLANK(H70),"",($E$8&amp;"."&amp;+(COUNTA(H$7:H70))))</f>
        <v/>
      </c>
      <c r="B70" s="219"/>
      <c r="C70" s="185"/>
      <c r="D70" s="190"/>
      <c r="E70" s="186"/>
      <c r="G70" s="178"/>
      <c r="H70" s="303"/>
      <c r="I70" s="302"/>
      <c r="J70" s="191"/>
      <c r="K70" s="236"/>
    </row>
    <row r="71" spans="1:11" ht="12.75" customHeight="1" x14ac:dyDescent="0.2">
      <c r="A71" s="187" t="str">
        <f>IF(ISBLANK(H71),"",($E$8&amp;"."&amp;+(COUNTA(H$7:H71))))</f>
        <v/>
      </c>
      <c r="B71" s="219"/>
      <c r="C71" s="311"/>
      <c r="D71" s="190"/>
      <c r="E71" s="186"/>
      <c r="G71" s="178"/>
      <c r="H71" s="303"/>
      <c r="I71" s="302"/>
      <c r="J71" s="191"/>
      <c r="K71" s="236"/>
    </row>
    <row r="72" spans="1:11" ht="12.75" customHeight="1" x14ac:dyDescent="0.2">
      <c r="A72" s="187"/>
      <c r="B72" s="219"/>
      <c r="C72" s="297"/>
      <c r="D72" s="190"/>
      <c r="E72" s="186"/>
      <c r="G72" s="178"/>
      <c r="H72" s="303"/>
      <c r="I72" s="302"/>
      <c r="J72" s="191"/>
      <c r="K72" s="236"/>
    </row>
    <row r="73" spans="1:11" s="203" customFormat="1" ht="12.75" customHeight="1" x14ac:dyDescent="0.2">
      <c r="A73" s="198"/>
      <c r="B73" s="199"/>
      <c r="C73" s="200"/>
      <c r="D73" s="200"/>
      <c r="E73" s="200"/>
      <c r="F73" s="200"/>
      <c r="G73" s="200"/>
      <c r="H73" s="305"/>
      <c r="I73" s="305"/>
      <c r="J73" s="226" t="s">
        <v>106</v>
      </c>
      <c r="K73" s="237"/>
    </row>
    <row r="74" spans="1:11" s="203" customFormat="1" ht="12.75" customHeight="1" x14ac:dyDescent="0.2">
      <c r="A74" s="198"/>
      <c r="B74" s="272"/>
      <c r="C74" s="274"/>
      <c r="D74" s="200"/>
      <c r="E74" s="200"/>
      <c r="F74" s="200"/>
      <c r="G74" s="276"/>
      <c r="H74" s="306"/>
      <c r="I74" s="309"/>
      <c r="J74" s="227" t="s">
        <v>107</v>
      </c>
      <c r="K74" s="275">
        <f>K73</f>
        <v>0</v>
      </c>
    </row>
    <row r="75" spans="1:11" ht="12.75" customHeight="1" x14ac:dyDescent="0.2">
      <c r="A75" s="187"/>
      <c r="C75" s="297"/>
      <c r="D75" s="190"/>
      <c r="E75" s="186"/>
      <c r="G75" s="178"/>
      <c r="H75" s="303"/>
      <c r="I75" s="302"/>
      <c r="J75" s="191"/>
      <c r="K75" s="236"/>
    </row>
    <row r="76" spans="1:11" ht="12.75" customHeight="1" x14ac:dyDescent="0.2">
      <c r="A76" s="187" t="str">
        <f>IF(ISBLANK(H76),"",($E$8&amp;"."&amp;+(COUNTA(H$7:H76))))</f>
        <v/>
      </c>
      <c r="B76" s="219"/>
      <c r="C76" s="183" t="s">
        <v>219</v>
      </c>
      <c r="D76" s="189"/>
      <c r="E76" s="186"/>
      <c r="G76" s="178"/>
      <c r="H76" s="303"/>
      <c r="I76" s="302"/>
      <c r="J76" s="191"/>
      <c r="K76" s="236"/>
    </row>
    <row r="77" spans="1:11" ht="12.75" customHeight="1" x14ac:dyDescent="0.2">
      <c r="A77" s="187" t="str">
        <f>IF(ISBLANK(H77),"",($E$8&amp;"."&amp;+(COUNTA(H$7:H77))))</f>
        <v/>
      </c>
      <c r="B77" s="219"/>
      <c r="C77" s="188"/>
      <c r="D77" s="39"/>
      <c r="E77" s="186"/>
      <c r="G77" s="178"/>
      <c r="H77" s="303"/>
      <c r="I77" s="302"/>
      <c r="J77" s="191"/>
      <c r="K77" s="236"/>
    </row>
    <row r="78" spans="1:11" ht="12.75" customHeight="1" x14ac:dyDescent="0.2">
      <c r="A78" s="187"/>
      <c r="B78" s="219"/>
      <c r="C78" s="311" t="s">
        <v>265</v>
      </c>
      <c r="D78" s="190"/>
      <c r="E78" s="186"/>
      <c r="G78" s="178"/>
      <c r="H78" s="303"/>
      <c r="I78" s="302"/>
      <c r="J78" s="191"/>
      <c r="K78" s="236"/>
    </row>
    <row r="79" spans="1:11" ht="12.75" customHeight="1" x14ac:dyDescent="0.2">
      <c r="A79" s="187"/>
      <c r="B79" s="219"/>
      <c r="C79" s="188"/>
      <c r="D79" s="39"/>
      <c r="E79" s="186"/>
      <c r="G79" s="178"/>
      <c r="H79" s="303"/>
      <c r="I79" s="302"/>
      <c r="J79" s="191"/>
      <c r="K79" s="236"/>
    </row>
    <row r="80" spans="1:11" ht="12.75" customHeight="1" x14ac:dyDescent="0.2">
      <c r="A80" s="187"/>
      <c r="B80" s="219"/>
      <c r="C80" s="546" t="s">
        <v>266</v>
      </c>
      <c r="D80" s="547"/>
      <c r="E80" s="547"/>
      <c r="F80" s="547"/>
      <c r="G80" s="548"/>
      <c r="H80" s="303"/>
      <c r="I80" s="302"/>
      <c r="J80" s="191"/>
      <c r="K80" s="236"/>
    </row>
    <row r="81" spans="1:11" ht="12.75" customHeight="1" x14ac:dyDescent="0.2">
      <c r="A81" s="187"/>
      <c r="B81" s="219"/>
      <c r="C81" s="39"/>
      <c r="D81" s="39"/>
      <c r="E81" s="186"/>
      <c r="G81" s="178"/>
      <c r="H81" s="303"/>
      <c r="I81" s="302"/>
      <c r="J81" s="191"/>
      <c r="K81" s="236"/>
    </row>
    <row r="82" spans="1:11" ht="12.75" customHeight="1" x14ac:dyDescent="0.2">
      <c r="A82" s="187"/>
      <c r="B82" s="219"/>
      <c r="D82" s="298" t="s">
        <v>267</v>
      </c>
      <c r="E82" s="190"/>
      <c r="F82" s="186"/>
      <c r="G82" s="178"/>
      <c r="H82" s="303"/>
      <c r="I82" s="302"/>
      <c r="J82" s="191"/>
      <c r="K82" s="236"/>
    </row>
    <row r="83" spans="1:11" ht="12.75" customHeight="1" x14ac:dyDescent="0.2">
      <c r="A83" s="187" t="str">
        <f>IF(ISBLANK(H83),"",($E$8&amp;"."&amp;+(COUNTA(H$7:H83))))</f>
        <v/>
      </c>
      <c r="B83" s="219"/>
      <c r="C83" s="188"/>
      <c r="D83" s="190"/>
      <c r="E83" s="186"/>
      <c r="G83" s="178"/>
      <c r="H83" s="303"/>
      <c r="I83" s="302"/>
      <c r="J83" s="191"/>
      <c r="K83" s="236"/>
    </row>
    <row r="84" spans="1:11" ht="12.75" customHeight="1" x14ac:dyDescent="0.2">
      <c r="A84" s="187" t="str">
        <f>IF(ISBLANK(H84),"",($E$8&amp;"."&amp;+(COUNTA(H$7:H84))))</f>
        <v>6.1.18</v>
      </c>
      <c r="B84" s="219"/>
      <c r="C84" s="188"/>
      <c r="D84" s="190" t="s">
        <v>222</v>
      </c>
      <c r="E84" s="186" t="s">
        <v>223</v>
      </c>
      <c r="G84" s="178"/>
      <c r="H84" s="312" t="s">
        <v>268</v>
      </c>
      <c r="I84" s="302" t="s">
        <v>257</v>
      </c>
      <c r="J84" s="191"/>
      <c r="K84" s="236"/>
    </row>
    <row r="85" spans="1:11" ht="12.75" customHeight="1" x14ac:dyDescent="0.2">
      <c r="A85" s="187" t="str">
        <f>IF(ISBLANK(H85),"",($E$8&amp;"."&amp;+(COUNTA(H$7:H85))))</f>
        <v/>
      </c>
      <c r="B85" s="219"/>
      <c r="C85" s="188"/>
      <c r="D85" s="39"/>
      <c r="E85" s="186"/>
      <c r="G85" s="178"/>
      <c r="H85" s="303"/>
      <c r="I85" s="302"/>
      <c r="J85" s="191"/>
      <c r="K85" s="236"/>
    </row>
    <row r="86" spans="1:11" ht="12.75" customHeight="1" x14ac:dyDescent="0.2">
      <c r="A86" s="187" t="str">
        <f>IF(ISBLANK(H86),"",($E$8&amp;"."&amp;+(COUNTA(H$7:H86))))</f>
        <v>6.1.19</v>
      </c>
      <c r="B86" s="219"/>
      <c r="C86" s="188"/>
      <c r="D86" s="190" t="s">
        <v>225</v>
      </c>
      <c r="E86" s="186" t="s">
        <v>226</v>
      </c>
      <c r="G86" s="178"/>
      <c r="H86" s="312" t="s">
        <v>268</v>
      </c>
      <c r="I86" s="302">
        <v>18</v>
      </c>
      <c r="J86" s="191"/>
      <c r="K86" s="236"/>
    </row>
    <row r="87" spans="1:11" ht="12.75" customHeight="1" x14ac:dyDescent="0.2">
      <c r="A87" s="187"/>
      <c r="B87" s="219"/>
      <c r="C87" s="188"/>
      <c r="D87" s="39"/>
      <c r="E87" s="186"/>
      <c r="G87" s="178"/>
      <c r="H87" s="303"/>
      <c r="I87" s="302"/>
      <c r="J87" s="191"/>
      <c r="K87" s="236"/>
    </row>
    <row r="88" spans="1:11" ht="12.75" customHeight="1" x14ac:dyDescent="0.2">
      <c r="A88" s="187"/>
      <c r="B88" s="219"/>
      <c r="C88" s="311" t="s">
        <v>269</v>
      </c>
      <c r="D88" s="190"/>
      <c r="E88" s="186"/>
      <c r="G88" s="178"/>
      <c r="H88" s="303"/>
      <c r="I88" s="302"/>
      <c r="J88" s="191"/>
      <c r="K88" s="236"/>
    </row>
    <row r="89" spans="1:11" ht="12.75" customHeight="1" x14ac:dyDescent="0.2">
      <c r="A89" s="187"/>
      <c r="B89" s="219"/>
      <c r="C89" s="222"/>
      <c r="D89" s="223"/>
      <c r="E89" s="224"/>
      <c r="F89" s="193"/>
      <c r="G89" s="225"/>
      <c r="H89" s="304"/>
      <c r="I89" s="302"/>
      <c r="J89" s="191"/>
      <c r="K89" s="236"/>
    </row>
    <row r="90" spans="1:11" ht="12.75" customHeight="1" x14ac:dyDescent="0.2">
      <c r="A90" s="187" t="str">
        <f>IF(ISBLANK(H90),"",($E$8&amp;"."&amp;+(COUNTA(H$7:H90))))</f>
        <v>6.1.20</v>
      </c>
      <c r="C90" s="188"/>
      <c r="D90" s="190" t="s">
        <v>222</v>
      </c>
      <c r="E90" s="186" t="s">
        <v>223</v>
      </c>
      <c r="G90" s="178"/>
      <c r="H90" s="300" t="s">
        <v>224</v>
      </c>
      <c r="I90" s="302">
        <v>50</v>
      </c>
      <c r="J90" s="191"/>
      <c r="K90" s="236"/>
    </row>
    <row r="91" spans="1:11" ht="12.75" customHeight="1" x14ac:dyDescent="0.2">
      <c r="A91" s="187" t="str">
        <f>IF(ISBLANK(H91),"",($E$8&amp;"."&amp;+(COUNTA(H$7:H91))))</f>
        <v/>
      </c>
      <c r="B91" s="219"/>
      <c r="C91" s="188"/>
      <c r="D91" s="39"/>
      <c r="E91" s="186"/>
      <c r="G91" s="178"/>
      <c r="H91" s="303"/>
      <c r="I91" s="302"/>
      <c r="J91" s="191"/>
      <c r="K91" s="236"/>
    </row>
    <row r="92" spans="1:11" ht="12.75" customHeight="1" x14ac:dyDescent="0.2">
      <c r="A92" s="187" t="str">
        <f>IF(ISBLANK(H92),"",($E$8&amp;"."&amp;+(COUNTA(H$7:H92))))</f>
        <v>6.1.21</v>
      </c>
      <c r="B92" s="219"/>
      <c r="C92" s="188"/>
      <c r="D92" s="190" t="s">
        <v>225</v>
      </c>
      <c r="E92" s="186" t="s">
        <v>226</v>
      </c>
      <c r="G92" s="178"/>
      <c r="H92" s="300" t="str">
        <f>H90</f>
        <v>m</v>
      </c>
      <c r="I92" s="302">
        <f>I90</f>
        <v>50</v>
      </c>
      <c r="J92" s="191"/>
      <c r="K92" s="236"/>
    </row>
    <row r="93" spans="1:11" ht="12.75" customHeight="1" x14ac:dyDescent="0.2">
      <c r="A93" s="187"/>
      <c r="B93" s="219"/>
      <c r="C93" s="185"/>
      <c r="D93" s="190"/>
      <c r="E93" s="186"/>
      <c r="G93" s="178"/>
      <c r="H93" s="303"/>
      <c r="I93" s="302"/>
      <c r="J93" s="191"/>
      <c r="K93" s="236"/>
    </row>
    <row r="94" spans="1:11" ht="12.75" customHeight="1" x14ac:dyDescent="0.2">
      <c r="A94" s="187"/>
      <c r="B94" s="219"/>
      <c r="C94" s="311" t="s">
        <v>221</v>
      </c>
      <c r="D94" s="190"/>
      <c r="E94" s="186"/>
      <c r="G94" s="178"/>
      <c r="H94" s="303"/>
      <c r="I94" s="302"/>
      <c r="J94" s="191"/>
      <c r="K94" s="236"/>
    </row>
    <row r="95" spans="1:11" ht="12.75" customHeight="1" x14ac:dyDescent="0.2">
      <c r="A95" s="187"/>
      <c r="B95" s="219"/>
      <c r="C95" s="185"/>
      <c r="D95" s="190"/>
      <c r="E95" s="186"/>
      <c r="G95" s="178"/>
      <c r="H95" s="303"/>
      <c r="I95" s="302"/>
      <c r="J95" s="191"/>
      <c r="K95" s="236"/>
    </row>
    <row r="96" spans="1:11" ht="12.75" customHeight="1" x14ac:dyDescent="0.2">
      <c r="A96" s="187" t="str">
        <f>IF(ISBLANK(H96),"",($E$8&amp;"."&amp;+(COUNTA(H$7:H96))))</f>
        <v>6.1.22</v>
      </c>
      <c r="C96" s="188"/>
      <c r="D96" s="190" t="s">
        <v>222</v>
      </c>
      <c r="E96" s="186" t="s">
        <v>223</v>
      </c>
      <c r="G96" s="178"/>
      <c r="H96" s="300" t="s">
        <v>224</v>
      </c>
      <c r="I96" s="302">
        <v>21</v>
      </c>
      <c r="J96" s="191"/>
      <c r="K96" s="236"/>
    </row>
    <row r="97" spans="1:11" ht="12.75" customHeight="1" x14ac:dyDescent="0.2">
      <c r="A97" s="187" t="str">
        <f>IF(ISBLANK(H97),"",($E$8&amp;"."&amp;+(COUNTA(H$7:H97))))</f>
        <v/>
      </c>
      <c r="B97" s="219"/>
      <c r="C97" s="188"/>
      <c r="D97" s="39"/>
      <c r="E97" s="186"/>
      <c r="G97" s="178"/>
      <c r="H97" s="303"/>
      <c r="I97" s="302"/>
      <c r="J97" s="191"/>
      <c r="K97" s="236"/>
    </row>
    <row r="98" spans="1:11" ht="12.75" customHeight="1" x14ac:dyDescent="0.2">
      <c r="A98" s="187" t="str">
        <f>IF(ISBLANK(H98),"",($E$8&amp;"."&amp;+(COUNTA(H$7:H98))))</f>
        <v>6.1.23</v>
      </c>
      <c r="B98" s="219"/>
      <c r="C98" s="188"/>
      <c r="D98" s="190" t="s">
        <v>225</v>
      </c>
      <c r="E98" s="186" t="s">
        <v>226</v>
      </c>
      <c r="G98" s="178"/>
      <c r="H98" s="300" t="str">
        <f>H96</f>
        <v>m</v>
      </c>
      <c r="I98" s="302">
        <f>I96</f>
        <v>21</v>
      </c>
      <c r="J98" s="191"/>
      <c r="K98" s="236"/>
    </row>
    <row r="99" spans="1:11" ht="12.75" customHeight="1" x14ac:dyDescent="0.2">
      <c r="A99" s="187"/>
      <c r="C99" s="297"/>
      <c r="D99" s="190"/>
      <c r="E99" s="186"/>
      <c r="G99" s="178"/>
      <c r="H99" s="303"/>
      <c r="I99" s="302"/>
      <c r="J99" s="191"/>
      <c r="K99" s="236"/>
    </row>
    <row r="100" spans="1:11" ht="12.75" customHeight="1" x14ac:dyDescent="0.2">
      <c r="A100" s="187" t="str">
        <f>IF(ISBLANK(H100),"",($E$8&amp;"."&amp;+(COUNTA(H$7:H100))))</f>
        <v/>
      </c>
      <c r="B100" s="219"/>
      <c r="C100" s="314" t="s">
        <v>270</v>
      </c>
      <c r="D100" s="314"/>
      <c r="E100" s="186"/>
      <c r="G100" s="178"/>
      <c r="H100" s="303"/>
      <c r="I100" s="302"/>
      <c r="J100" s="191"/>
      <c r="K100" s="236"/>
    </row>
    <row r="101" spans="1:11" ht="12.75" customHeight="1" x14ac:dyDescent="0.2">
      <c r="A101" s="187" t="str">
        <f>IF(ISBLANK(H101),"",($E$8&amp;"."&amp;+(COUNTA(H$7:H101))))</f>
        <v/>
      </c>
      <c r="B101" s="219"/>
      <c r="C101" s="188"/>
      <c r="D101" s="39"/>
      <c r="E101" s="186"/>
      <c r="G101" s="178"/>
      <c r="H101" s="303"/>
      <c r="I101" s="302"/>
      <c r="J101" s="191"/>
      <c r="K101" s="236"/>
    </row>
    <row r="102" spans="1:11" ht="12.75" customHeight="1" x14ac:dyDescent="0.2">
      <c r="A102" s="187" t="str">
        <f>IF(ISBLANK(H102),"",($E$8&amp;"."&amp;+(COUNTA(H$7:H102))))</f>
        <v>6.1.24</v>
      </c>
      <c r="B102" s="219"/>
      <c r="C102" s="188"/>
      <c r="D102" s="190" t="s">
        <v>222</v>
      </c>
      <c r="E102" s="186" t="s">
        <v>223</v>
      </c>
      <c r="G102" s="178"/>
      <c r="H102" s="303" t="s">
        <v>224</v>
      </c>
      <c r="I102" s="302">
        <v>8</v>
      </c>
      <c r="J102" s="191"/>
      <c r="K102" s="236"/>
    </row>
    <row r="103" spans="1:11" ht="12.75" customHeight="1" x14ac:dyDescent="0.2">
      <c r="A103" s="187" t="str">
        <f>IF(ISBLANK(H103),"",($E$8&amp;"."&amp;+(COUNTA(H$7:H103))))</f>
        <v/>
      </c>
      <c r="B103" s="219"/>
      <c r="C103" s="188"/>
      <c r="D103" s="39"/>
      <c r="E103" s="186"/>
      <c r="G103" s="178"/>
      <c r="H103" s="303"/>
      <c r="I103" s="302"/>
      <c r="J103" s="191"/>
      <c r="K103" s="236"/>
    </row>
    <row r="104" spans="1:11" ht="12.75" customHeight="1" x14ac:dyDescent="0.2">
      <c r="A104" s="187" t="str">
        <f>IF(ISBLANK(H104),"",($E$8&amp;"."&amp;+(COUNTA(H$7:H104))))</f>
        <v>6.1.25</v>
      </c>
      <c r="B104" s="219"/>
      <c r="C104" s="188"/>
      <c r="D104" s="190" t="s">
        <v>225</v>
      </c>
      <c r="E104" s="186" t="s">
        <v>226</v>
      </c>
      <c r="G104" s="178"/>
      <c r="H104" s="303" t="str">
        <f>H102</f>
        <v>m</v>
      </c>
      <c r="I104" s="302">
        <f>I102</f>
        <v>8</v>
      </c>
      <c r="J104" s="191"/>
      <c r="K104" s="236"/>
    </row>
    <row r="105" spans="1:11" ht="12.75" customHeight="1" x14ac:dyDescent="0.2">
      <c r="A105" s="187" t="str">
        <f>IF(ISBLANK(H105),"",($E$8&amp;"."&amp;+(COUNTA(H$7:H105))))</f>
        <v/>
      </c>
      <c r="B105" s="219"/>
      <c r="C105" s="188"/>
      <c r="D105" s="190"/>
      <c r="E105" s="186"/>
      <c r="G105" s="178"/>
      <c r="H105" s="303"/>
      <c r="I105" s="302"/>
      <c r="J105" s="191"/>
      <c r="K105" s="236"/>
    </row>
    <row r="106" spans="1:11" ht="12.75" customHeight="1" x14ac:dyDescent="0.2">
      <c r="A106" s="187"/>
      <c r="B106" s="219"/>
      <c r="C106" s="311" t="s">
        <v>271</v>
      </c>
      <c r="D106" s="190"/>
      <c r="E106" s="186"/>
      <c r="G106" s="178"/>
      <c r="H106" s="303"/>
      <c r="I106" s="302"/>
      <c r="J106" s="191"/>
      <c r="K106" s="236"/>
    </row>
    <row r="107" spans="1:11" ht="12.75" customHeight="1" x14ac:dyDescent="0.2">
      <c r="A107" s="187"/>
      <c r="B107" s="219"/>
      <c r="C107" s="188"/>
      <c r="D107" s="190"/>
      <c r="E107" s="186"/>
      <c r="G107" s="178"/>
      <c r="H107" s="303"/>
      <c r="I107" s="302"/>
      <c r="J107" s="191"/>
      <c r="K107" s="236"/>
    </row>
    <row r="108" spans="1:11" ht="12.75" customHeight="1" x14ac:dyDescent="0.2">
      <c r="A108" s="187" t="str">
        <f>IF(ISBLANK(H108),"",($E$8&amp;"."&amp;+(COUNTA(H$7:H108))))</f>
        <v>6.1.26</v>
      </c>
      <c r="B108" s="219"/>
      <c r="C108" s="188"/>
      <c r="D108" s="190" t="s">
        <v>222</v>
      </c>
      <c r="E108" s="186" t="s">
        <v>223</v>
      </c>
      <c r="G108" s="178"/>
      <c r="H108" s="312" t="s">
        <v>268</v>
      </c>
      <c r="I108" s="302">
        <v>1</v>
      </c>
      <c r="J108" s="191"/>
      <c r="K108" s="236"/>
    </row>
    <row r="109" spans="1:11" ht="12.75" customHeight="1" x14ac:dyDescent="0.2">
      <c r="A109" s="187" t="str">
        <f>IF(ISBLANK(H109),"",($E$8&amp;"."&amp;+(COUNTA(H$7:H109))))</f>
        <v/>
      </c>
      <c r="B109" s="219"/>
      <c r="C109" s="188"/>
      <c r="D109" s="39"/>
      <c r="E109" s="186"/>
      <c r="G109" s="178"/>
      <c r="H109" s="303"/>
      <c r="I109" s="302"/>
      <c r="J109" s="191"/>
      <c r="K109" s="236"/>
    </row>
    <row r="110" spans="1:11" ht="12.75" customHeight="1" x14ac:dyDescent="0.2">
      <c r="A110" s="187" t="str">
        <f>IF(ISBLANK(H110),"",($E$8&amp;"."&amp;+(COUNTA(H$7:H110))))</f>
        <v>6.1.27</v>
      </c>
      <c r="B110" s="219"/>
      <c r="C110" s="188"/>
      <c r="D110" s="190" t="s">
        <v>225</v>
      </c>
      <c r="E110" s="186" t="s">
        <v>226</v>
      </c>
      <c r="G110" s="178"/>
      <c r="H110" s="303" t="str">
        <f>H108</f>
        <v>m³</v>
      </c>
      <c r="I110" s="302">
        <f>I108</f>
        <v>1</v>
      </c>
      <c r="J110" s="191"/>
      <c r="K110" s="236"/>
    </row>
    <row r="111" spans="1:11" ht="12.75" customHeight="1" x14ac:dyDescent="0.2">
      <c r="A111" s="187"/>
      <c r="B111" s="219"/>
      <c r="C111" s="197"/>
      <c r="D111" s="190"/>
      <c r="E111" s="186"/>
      <c r="G111" s="178"/>
      <c r="H111" s="303"/>
      <c r="I111" s="302"/>
      <c r="J111" s="191"/>
      <c r="K111" s="236"/>
    </row>
    <row r="112" spans="1:11" ht="12.75" customHeight="1" x14ac:dyDescent="0.2">
      <c r="A112" s="187"/>
      <c r="B112" s="219"/>
      <c r="C112" s="311" t="s">
        <v>272</v>
      </c>
      <c r="D112" s="39"/>
      <c r="E112" s="186"/>
      <c r="G112" s="178"/>
      <c r="H112" s="303"/>
      <c r="I112" s="302"/>
      <c r="J112" s="191"/>
      <c r="K112" s="236"/>
    </row>
    <row r="113" spans="1:11" ht="12.75" customHeight="1" x14ac:dyDescent="0.2">
      <c r="A113" s="187"/>
      <c r="B113" s="219"/>
      <c r="C113" s="197"/>
      <c r="D113" s="190"/>
      <c r="E113" s="186"/>
      <c r="G113" s="178"/>
      <c r="H113" s="303"/>
      <c r="I113" s="302"/>
      <c r="J113" s="191"/>
      <c r="K113" s="236"/>
    </row>
    <row r="114" spans="1:11" ht="12.75" customHeight="1" x14ac:dyDescent="0.2">
      <c r="A114" s="187" t="str">
        <f>IF(ISBLANK(H114),"",($E$8&amp;"."&amp;+(COUNTA(H$7:H114))))</f>
        <v>6.1.28</v>
      </c>
      <c r="B114" s="219"/>
      <c r="C114" s="188"/>
      <c r="D114" s="190" t="s">
        <v>222</v>
      </c>
      <c r="E114" s="186" t="s">
        <v>223</v>
      </c>
      <c r="G114" s="178"/>
      <c r="H114" s="312" t="s">
        <v>228</v>
      </c>
      <c r="I114" s="302">
        <v>4</v>
      </c>
      <c r="J114" s="191"/>
      <c r="K114" s="236"/>
    </row>
    <row r="115" spans="1:11" ht="12.75" customHeight="1" x14ac:dyDescent="0.2">
      <c r="A115" s="187" t="str">
        <f>IF(ISBLANK(H115),"",($E$8&amp;"."&amp;+(COUNTA(H$7:H115))))</f>
        <v/>
      </c>
      <c r="B115" s="219"/>
      <c r="C115" s="188"/>
      <c r="D115" s="39"/>
      <c r="E115" s="186"/>
      <c r="G115" s="178"/>
      <c r="H115" s="303"/>
      <c r="I115" s="302"/>
      <c r="J115" s="191"/>
      <c r="K115" s="236"/>
    </row>
    <row r="116" spans="1:11" ht="12.75" customHeight="1" x14ac:dyDescent="0.2">
      <c r="A116" s="187" t="str">
        <f>IF(ISBLANK(H116),"",($E$8&amp;"."&amp;+(COUNTA(H$7:H116))))</f>
        <v>6.1.29</v>
      </c>
      <c r="B116" s="219"/>
      <c r="C116" s="188"/>
      <c r="D116" s="190" t="s">
        <v>225</v>
      </c>
      <c r="E116" s="186" t="s">
        <v>226</v>
      </c>
      <c r="G116" s="178"/>
      <c r="H116" s="303" t="str">
        <f>H114</f>
        <v>ea</v>
      </c>
      <c r="I116" s="302">
        <f>I114</f>
        <v>4</v>
      </c>
      <c r="J116" s="191"/>
      <c r="K116" s="236"/>
    </row>
    <row r="117" spans="1:11" ht="12.75" customHeight="1" x14ac:dyDescent="0.2">
      <c r="A117" s="187"/>
      <c r="B117" s="219"/>
      <c r="C117" s="197"/>
      <c r="D117" s="190"/>
      <c r="E117" s="186"/>
      <c r="G117" s="178"/>
      <c r="H117" s="303"/>
      <c r="I117" s="302"/>
      <c r="J117" s="191"/>
      <c r="K117" s="236"/>
    </row>
    <row r="118" spans="1:11" ht="12.75" customHeight="1" x14ac:dyDescent="0.2">
      <c r="A118" s="187"/>
      <c r="B118" s="219"/>
      <c r="C118" s="311" t="s">
        <v>273</v>
      </c>
      <c r="D118" s="190"/>
      <c r="E118" s="186"/>
      <c r="G118" s="178"/>
      <c r="H118" s="303"/>
      <c r="I118" s="302"/>
      <c r="J118" s="191"/>
      <c r="K118" s="236"/>
    </row>
    <row r="119" spans="1:11" ht="12.75" customHeight="1" x14ac:dyDescent="0.2">
      <c r="A119" s="187"/>
      <c r="B119" s="219"/>
      <c r="C119" s="196"/>
      <c r="D119" s="39"/>
      <c r="E119" s="186"/>
      <c r="G119" s="178"/>
      <c r="H119" s="303"/>
      <c r="I119" s="302"/>
      <c r="J119" s="191"/>
      <c r="K119" s="236"/>
    </row>
    <row r="120" spans="1:11" ht="12.75" customHeight="1" x14ac:dyDescent="0.2">
      <c r="A120" s="187" t="str">
        <f>IF(ISBLANK(H120),"",($E$8&amp;"."&amp;+(COUNTA(H$7:H120))))</f>
        <v>6.1.30</v>
      </c>
      <c r="B120" s="219"/>
      <c r="C120" s="188"/>
      <c r="D120" s="190" t="s">
        <v>222</v>
      </c>
      <c r="E120" s="186" t="s">
        <v>223</v>
      </c>
      <c r="G120" s="178"/>
      <c r="H120" s="312" t="s">
        <v>268</v>
      </c>
      <c r="I120" s="302">
        <v>10</v>
      </c>
      <c r="J120" s="191"/>
      <c r="K120" s="236"/>
    </row>
    <row r="121" spans="1:11" ht="12.75" customHeight="1" x14ac:dyDescent="0.2">
      <c r="A121" s="187" t="str">
        <f>IF(ISBLANK(H121),"",($E$8&amp;"."&amp;+(COUNTA(H$7:H121))))</f>
        <v/>
      </c>
      <c r="B121" s="219"/>
      <c r="C121" s="188"/>
      <c r="D121" s="39"/>
      <c r="E121" s="186"/>
      <c r="G121" s="178"/>
      <c r="H121" s="303"/>
      <c r="I121" s="302"/>
      <c r="J121" s="191"/>
      <c r="K121" s="236"/>
    </row>
    <row r="122" spans="1:11" ht="12.75" customHeight="1" x14ac:dyDescent="0.2">
      <c r="A122" s="187" t="str">
        <f>IF(ISBLANK(H122),"",($E$8&amp;"."&amp;+(COUNTA(H$7:H122))))</f>
        <v>6.1.31</v>
      </c>
      <c r="B122" s="219"/>
      <c r="C122" s="188"/>
      <c r="D122" s="190" t="s">
        <v>225</v>
      </c>
      <c r="E122" s="186" t="s">
        <v>226</v>
      </c>
      <c r="G122" s="178"/>
      <c r="H122" s="303" t="str">
        <f>H120</f>
        <v>m³</v>
      </c>
      <c r="I122" s="302">
        <f>I120</f>
        <v>10</v>
      </c>
      <c r="J122" s="191"/>
      <c r="K122" s="236"/>
    </row>
    <row r="123" spans="1:11" ht="12.75" customHeight="1" x14ac:dyDescent="0.2">
      <c r="A123" s="187"/>
      <c r="B123" s="219"/>
      <c r="C123" s="188"/>
      <c r="D123" s="190"/>
      <c r="E123" s="186"/>
      <c r="G123" s="178"/>
      <c r="H123" s="303"/>
      <c r="I123" s="302"/>
      <c r="J123" s="191"/>
      <c r="K123" s="236"/>
    </row>
    <row r="124" spans="1:11" ht="12.75" customHeight="1" x14ac:dyDescent="0.2">
      <c r="A124" s="187"/>
      <c r="B124" s="219"/>
      <c r="C124" s="311" t="s">
        <v>274</v>
      </c>
      <c r="D124" s="189"/>
      <c r="E124" s="186"/>
      <c r="G124" s="178"/>
      <c r="H124" s="303"/>
      <c r="I124" s="302"/>
      <c r="J124" s="191"/>
      <c r="K124" s="236"/>
    </row>
    <row r="125" spans="1:11" ht="12.75" customHeight="1" x14ac:dyDescent="0.2">
      <c r="A125" s="187"/>
      <c r="B125" s="219"/>
      <c r="C125" s="39"/>
      <c r="D125" s="189"/>
      <c r="E125" s="186"/>
      <c r="G125" s="178"/>
      <c r="H125" s="303"/>
      <c r="I125" s="302"/>
      <c r="J125" s="191"/>
      <c r="K125" s="236"/>
    </row>
    <row r="126" spans="1:11" ht="12.75" customHeight="1" x14ac:dyDescent="0.2">
      <c r="A126" s="187"/>
      <c r="C126" s="311" t="s">
        <v>227</v>
      </c>
      <c r="D126" s="39"/>
      <c r="E126" s="186"/>
      <c r="G126" s="178"/>
      <c r="H126" s="303"/>
      <c r="I126" s="302"/>
      <c r="J126" s="191"/>
      <c r="K126" s="236"/>
    </row>
    <row r="127" spans="1:11" ht="12.75" customHeight="1" x14ac:dyDescent="0.2">
      <c r="A127" s="187"/>
      <c r="B127" s="219"/>
      <c r="C127" s="197"/>
      <c r="D127" s="190"/>
      <c r="E127" s="186"/>
      <c r="G127" s="178"/>
      <c r="H127" s="303"/>
      <c r="I127" s="302"/>
      <c r="J127" s="191"/>
      <c r="K127" s="236"/>
    </row>
    <row r="128" spans="1:11" ht="12.75" customHeight="1" x14ac:dyDescent="0.2">
      <c r="A128" s="187" t="str">
        <f>IF(ISBLANK(H128),"",($E$8&amp;"."&amp;+(COUNTA(H$7:H128))))</f>
        <v>6.1.32</v>
      </c>
      <c r="B128" s="219"/>
      <c r="C128" s="188"/>
      <c r="D128" s="190" t="s">
        <v>222</v>
      </c>
      <c r="E128" s="186" t="s">
        <v>223</v>
      </c>
      <c r="G128" s="178"/>
      <c r="H128" s="312" t="s">
        <v>228</v>
      </c>
      <c r="I128" s="302">
        <v>7</v>
      </c>
      <c r="J128" s="191"/>
      <c r="K128" s="236"/>
    </row>
    <row r="129" spans="1:11" ht="12.75" customHeight="1" x14ac:dyDescent="0.2">
      <c r="A129" s="187" t="str">
        <f>IF(ISBLANK(H129),"",($E$8&amp;"."&amp;+(COUNTA(H$7:H129))))</f>
        <v/>
      </c>
      <c r="B129" s="219"/>
      <c r="C129" s="188"/>
      <c r="D129" s="39"/>
      <c r="E129" s="186"/>
      <c r="G129" s="178"/>
      <c r="H129" s="303"/>
      <c r="I129" s="302"/>
      <c r="J129" s="191"/>
      <c r="K129" s="236"/>
    </row>
    <row r="130" spans="1:11" ht="12.75" customHeight="1" x14ac:dyDescent="0.2">
      <c r="A130" s="187" t="str">
        <f>IF(ISBLANK(H130),"",($E$8&amp;"."&amp;+(COUNTA(H$7:H130))))</f>
        <v>6.1.33</v>
      </c>
      <c r="B130" s="219"/>
      <c r="C130" s="188"/>
      <c r="D130" s="190" t="s">
        <v>225</v>
      </c>
      <c r="E130" s="186" t="s">
        <v>226</v>
      </c>
      <c r="G130" s="178"/>
      <c r="H130" s="303" t="str">
        <f>H128</f>
        <v>ea</v>
      </c>
      <c r="I130" s="302">
        <f>I128</f>
        <v>7</v>
      </c>
      <c r="J130" s="191"/>
      <c r="K130" s="236"/>
    </row>
    <row r="131" spans="1:11" ht="18.75" customHeight="1" x14ac:dyDescent="0.2">
      <c r="A131" s="187"/>
      <c r="B131" s="219"/>
      <c r="C131" s="188"/>
      <c r="D131" s="189"/>
      <c r="E131" s="186"/>
      <c r="G131" s="178"/>
      <c r="H131" s="303"/>
      <c r="I131" s="302"/>
      <c r="J131" s="191"/>
      <c r="K131" s="236"/>
    </row>
    <row r="132" spans="1:11" ht="12.75" customHeight="1" x14ac:dyDescent="0.2">
      <c r="A132" s="187"/>
      <c r="B132" s="219"/>
      <c r="C132" s="565" t="s">
        <v>275</v>
      </c>
      <c r="D132" s="566"/>
      <c r="E132" s="566"/>
      <c r="F132" s="566"/>
      <c r="G132" s="567"/>
      <c r="H132" s="303"/>
      <c r="I132" s="302"/>
      <c r="J132" s="191"/>
      <c r="K132" s="236"/>
    </row>
    <row r="133" spans="1:11" ht="12.75" customHeight="1" x14ac:dyDescent="0.2">
      <c r="A133" s="187"/>
      <c r="B133" s="219"/>
      <c r="C133" s="196"/>
      <c r="D133" s="39"/>
      <c r="E133" s="186"/>
      <c r="G133" s="178"/>
      <c r="H133" s="303"/>
      <c r="I133" s="302"/>
      <c r="J133" s="191"/>
      <c r="K133" s="236"/>
    </row>
    <row r="134" spans="1:11" ht="12.75" customHeight="1" x14ac:dyDescent="0.2">
      <c r="A134" s="187" t="str">
        <f>IF(ISBLANK(H134),"",($E$8&amp;"."&amp;+(COUNTA(H$7:H134))))</f>
        <v>6.1.34</v>
      </c>
      <c r="B134" s="219"/>
      <c r="C134" s="188"/>
      <c r="D134" s="190" t="s">
        <v>222</v>
      </c>
      <c r="E134" s="186" t="s">
        <v>223</v>
      </c>
      <c r="G134" s="178"/>
      <c r="H134" s="312" t="s">
        <v>276</v>
      </c>
      <c r="I134" s="302">
        <v>1</v>
      </c>
      <c r="J134" s="191"/>
      <c r="K134" s="236"/>
    </row>
    <row r="135" spans="1:11" ht="12.75" customHeight="1" x14ac:dyDescent="0.2">
      <c r="A135" s="187" t="str">
        <f>IF(ISBLANK(H135),"",($E$8&amp;"."&amp;+(COUNTA(H$7:H135))))</f>
        <v/>
      </c>
      <c r="B135" s="219"/>
      <c r="C135" s="188"/>
      <c r="D135" s="39"/>
      <c r="E135" s="186"/>
      <c r="G135" s="178"/>
      <c r="H135" s="303"/>
      <c r="I135" s="302"/>
      <c r="J135" s="191"/>
      <c r="K135" s="236"/>
    </row>
    <row r="136" spans="1:11" ht="12.75" customHeight="1" x14ac:dyDescent="0.2">
      <c r="A136" s="187" t="str">
        <f>IF(ISBLANK(H136),"",($E$8&amp;"."&amp;+(COUNTA(H$7:H136))))</f>
        <v>6.1.35</v>
      </c>
      <c r="B136" s="219"/>
      <c r="C136" s="188"/>
      <c r="D136" s="190" t="s">
        <v>225</v>
      </c>
      <c r="E136" s="186" t="s">
        <v>226</v>
      </c>
      <c r="G136" s="178"/>
      <c r="H136" s="303" t="str">
        <f>H134</f>
        <v>Lot</v>
      </c>
      <c r="I136" s="302">
        <f>I134</f>
        <v>1</v>
      </c>
      <c r="J136" s="191"/>
      <c r="K136" s="236"/>
    </row>
    <row r="137" spans="1:11" ht="12.75" customHeight="1" x14ac:dyDescent="0.2">
      <c r="A137" s="187"/>
      <c r="B137" s="219"/>
      <c r="C137" s="188"/>
      <c r="D137" s="189"/>
      <c r="E137" s="186"/>
      <c r="G137" s="178"/>
      <c r="H137" s="303"/>
      <c r="I137" s="302"/>
      <c r="J137" s="191"/>
      <c r="K137" s="236">
        <f>I137*J137</f>
        <v>0</v>
      </c>
    </row>
    <row r="138" spans="1:11" ht="12.75" customHeight="1" x14ac:dyDescent="0.2">
      <c r="A138" s="187"/>
      <c r="B138" s="219"/>
      <c r="C138" s="565" t="s">
        <v>277</v>
      </c>
      <c r="D138" s="566"/>
      <c r="E138" s="566"/>
      <c r="F138" s="566"/>
      <c r="G138" s="567"/>
      <c r="H138" s="303"/>
      <c r="I138" s="302"/>
      <c r="J138" s="191"/>
      <c r="K138" s="236"/>
    </row>
    <row r="139" spans="1:11" ht="12.75" customHeight="1" x14ac:dyDescent="0.2">
      <c r="A139" s="187"/>
      <c r="B139" s="219"/>
      <c r="C139" s="188"/>
      <c r="D139" s="190"/>
      <c r="E139" s="186"/>
      <c r="G139" s="178"/>
      <c r="H139" s="303"/>
      <c r="I139" s="302"/>
      <c r="J139" s="191"/>
      <c r="K139" s="236">
        <f>I139*J139</f>
        <v>0</v>
      </c>
    </row>
    <row r="140" spans="1:11" ht="12.75" customHeight="1" x14ac:dyDescent="0.2">
      <c r="A140" s="187" t="str">
        <f>IF(ISBLANK(H140),"",($E$8&amp;"."&amp;+(COUNTA(H$7:H140))))</f>
        <v>6.1.36</v>
      </c>
      <c r="B140" s="219"/>
      <c r="C140" s="188"/>
      <c r="D140" s="190" t="s">
        <v>222</v>
      </c>
      <c r="E140" s="186" t="s">
        <v>223</v>
      </c>
      <c r="G140" s="178"/>
      <c r="H140" s="312" t="s">
        <v>228</v>
      </c>
      <c r="I140" s="302">
        <v>1</v>
      </c>
      <c r="J140" s="191"/>
      <c r="K140" s="236"/>
    </row>
    <row r="141" spans="1:11" ht="12.75" customHeight="1" x14ac:dyDescent="0.2">
      <c r="A141" s="187" t="str">
        <f>IF(ISBLANK(H141),"",($E$8&amp;"."&amp;+(COUNTA(H$7:H141))))</f>
        <v/>
      </c>
      <c r="B141" s="219"/>
      <c r="C141" s="188"/>
      <c r="D141" s="39"/>
      <c r="E141" s="186"/>
      <c r="G141" s="178"/>
      <c r="H141" s="303"/>
      <c r="I141" s="302"/>
      <c r="J141" s="191"/>
      <c r="K141" s="236"/>
    </row>
    <row r="142" spans="1:11" ht="12.75" customHeight="1" x14ac:dyDescent="0.2">
      <c r="A142" s="187" t="str">
        <f>IF(ISBLANK(H142),"",($E$8&amp;"."&amp;+(COUNTA(H$7:H142))))</f>
        <v>6.1.37</v>
      </c>
      <c r="B142" s="219"/>
      <c r="C142" s="188"/>
      <c r="D142" s="190" t="s">
        <v>225</v>
      </c>
      <c r="E142" s="186" t="s">
        <v>226</v>
      </c>
      <c r="G142" s="178"/>
      <c r="H142" s="303" t="str">
        <f>H140</f>
        <v>ea</v>
      </c>
      <c r="I142" s="302">
        <f>I140</f>
        <v>1</v>
      </c>
      <c r="J142" s="191"/>
      <c r="K142" s="236"/>
    </row>
    <row r="143" spans="1:11" ht="12.75" customHeight="1" x14ac:dyDescent="0.2">
      <c r="A143" s="187"/>
      <c r="B143" s="219"/>
      <c r="C143" s="188"/>
      <c r="D143" s="190"/>
      <c r="E143" s="186"/>
      <c r="G143" s="178"/>
      <c r="H143" s="300"/>
      <c r="I143" s="302"/>
      <c r="J143" s="191"/>
      <c r="K143" s="236"/>
    </row>
    <row r="144" spans="1:11" ht="12.75" customHeight="1" x14ac:dyDescent="0.2">
      <c r="A144" s="187"/>
      <c r="B144" s="219"/>
      <c r="C144" s="185"/>
      <c r="D144" s="190"/>
      <c r="E144" s="186"/>
      <c r="G144" s="178"/>
      <c r="H144" s="303"/>
      <c r="I144" s="302"/>
      <c r="J144" s="191"/>
      <c r="K144" s="236"/>
    </row>
    <row r="145" spans="1:11" ht="12.75" customHeight="1" x14ac:dyDescent="0.2">
      <c r="A145" s="187"/>
      <c r="B145" s="219"/>
      <c r="C145" s="311"/>
      <c r="D145" s="190"/>
      <c r="E145" s="186"/>
      <c r="G145" s="178"/>
      <c r="H145" s="303"/>
      <c r="I145" s="302"/>
      <c r="J145" s="191"/>
      <c r="K145" s="236"/>
    </row>
    <row r="146" spans="1:11" ht="12.75" customHeight="1" x14ac:dyDescent="0.2">
      <c r="A146" s="187"/>
      <c r="B146" s="219"/>
      <c r="C146" s="185"/>
      <c r="D146" s="190"/>
      <c r="E146" s="186"/>
      <c r="G146" s="178"/>
      <c r="H146" s="303"/>
      <c r="I146" s="302"/>
      <c r="J146" s="191"/>
      <c r="K146" s="236"/>
    </row>
    <row r="147" spans="1:11" ht="12.75" customHeight="1" x14ac:dyDescent="0.2">
      <c r="A147" s="187"/>
      <c r="C147" s="188"/>
      <c r="D147" s="190"/>
      <c r="E147" s="186"/>
      <c r="G147" s="178"/>
      <c r="H147" s="300"/>
      <c r="I147" s="302"/>
      <c r="J147" s="191"/>
      <c r="K147" s="236"/>
    </row>
    <row r="148" spans="1:11" ht="12.75" customHeight="1" x14ac:dyDescent="0.2">
      <c r="A148" s="187"/>
      <c r="B148" s="219"/>
      <c r="C148" s="188"/>
      <c r="D148" s="39"/>
      <c r="E148" s="186"/>
      <c r="G148" s="178"/>
      <c r="H148" s="303"/>
      <c r="I148" s="302"/>
      <c r="J148" s="191"/>
      <c r="K148" s="236"/>
    </row>
    <row r="149" spans="1:11" ht="12.75" customHeight="1" x14ac:dyDescent="0.2">
      <c r="A149" s="187"/>
      <c r="B149" s="219"/>
      <c r="C149" s="188"/>
      <c r="D149" s="190"/>
      <c r="E149" s="186"/>
      <c r="G149" s="178"/>
      <c r="H149" s="300"/>
      <c r="I149" s="302"/>
      <c r="J149" s="191"/>
      <c r="K149" s="236"/>
    </row>
    <row r="150" spans="1:11" ht="12.75" customHeight="1" x14ac:dyDescent="0.2">
      <c r="A150" s="187"/>
      <c r="B150" s="219"/>
      <c r="C150" s="188"/>
      <c r="D150" s="190"/>
      <c r="E150" s="186"/>
      <c r="G150" s="178"/>
      <c r="H150" s="303"/>
      <c r="I150" s="302"/>
      <c r="J150" s="191"/>
      <c r="K150" s="236"/>
    </row>
    <row r="151" spans="1:11" ht="12.75" customHeight="1" x14ac:dyDescent="0.2">
      <c r="A151" s="187"/>
      <c r="B151" s="219"/>
      <c r="C151" s="188"/>
      <c r="D151" s="39"/>
      <c r="E151" s="186"/>
      <c r="G151" s="178"/>
      <c r="H151" s="303"/>
      <c r="I151" s="302"/>
      <c r="J151" s="191"/>
      <c r="K151" s="236"/>
    </row>
    <row r="152" spans="1:11" ht="12.75" customHeight="1" x14ac:dyDescent="0.2">
      <c r="A152" s="187"/>
      <c r="B152" s="219"/>
      <c r="C152" s="188"/>
      <c r="D152" s="190"/>
      <c r="E152" s="186"/>
      <c r="G152" s="178"/>
      <c r="H152" s="303"/>
      <c r="I152" s="302"/>
      <c r="J152" s="191"/>
      <c r="K152" s="236"/>
    </row>
    <row r="153" spans="1:11" ht="12.75" customHeight="1" x14ac:dyDescent="0.2">
      <c r="A153" s="187"/>
      <c r="B153" s="219"/>
      <c r="C153" s="188"/>
      <c r="D153" s="39"/>
      <c r="E153" s="186"/>
      <c r="G153" s="178"/>
      <c r="H153" s="303"/>
      <c r="I153" s="302"/>
      <c r="J153" s="191"/>
      <c r="K153" s="236"/>
    </row>
    <row r="154" spans="1:11" ht="15" customHeight="1" x14ac:dyDescent="0.2">
      <c r="A154" s="187"/>
      <c r="B154" s="219"/>
      <c r="C154" s="188"/>
      <c r="D154" s="190"/>
      <c r="E154" s="186"/>
      <c r="G154" s="178"/>
      <c r="H154" s="303"/>
      <c r="I154" s="302"/>
      <c r="J154" s="191"/>
      <c r="K154" s="236"/>
    </row>
    <row r="155" spans="1:11" s="203" customFormat="1" ht="12.75" customHeight="1" x14ac:dyDescent="0.2">
      <c r="A155" s="198"/>
      <c r="B155" s="199"/>
      <c r="C155" s="200"/>
      <c r="D155" s="200"/>
      <c r="E155" s="200"/>
      <c r="F155" s="200"/>
      <c r="G155" s="200"/>
      <c r="H155" s="305"/>
      <c r="I155" s="305"/>
      <c r="J155" s="226" t="s">
        <v>106</v>
      </c>
      <c r="K155" s="237">
        <f>SUM(K7:K154)</f>
        <v>0</v>
      </c>
    </row>
    <row r="156" spans="1:11" s="203" customFormat="1" ht="12.75" customHeight="1" x14ac:dyDescent="0.2">
      <c r="A156" s="198"/>
      <c r="B156" s="272"/>
      <c r="C156" s="274"/>
      <c r="D156" s="200"/>
      <c r="E156" s="200"/>
      <c r="F156" s="200"/>
      <c r="G156" s="276"/>
      <c r="H156" s="306"/>
      <c r="I156" s="309"/>
      <c r="J156" s="227" t="s">
        <v>107</v>
      </c>
      <c r="K156" s="275">
        <f>K155</f>
        <v>0</v>
      </c>
    </row>
    <row r="157" spans="1:11" ht="12.75" customHeight="1" x14ac:dyDescent="0.2">
      <c r="A157" s="187" t="str">
        <f>IF(ISBLANK(H157),"",($E$8&amp;"."&amp;+(COUNTA(H$7:H157))))</f>
        <v/>
      </c>
      <c r="B157" s="219"/>
      <c r="C157" s="188"/>
      <c r="D157" s="190"/>
      <c r="E157" s="186"/>
      <c r="G157" s="178"/>
      <c r="H157" s="303"/>
      <c r="I157" s="302"/>
      <c r="J157" s="191"/>
      <c r="K157" s="236"/>
    </row>
    <row r="158" spans="1:11" ht="12.75" customHeight="1" x14ac:dyDescent="0.2">
      <c r="A158" s="187"/>
      <c r="B158" s="219"/>
      <c r="C158" s="196" t="s">
        <v>278</v>
      </c>
      <c r="D158" s="39"/>
      <c r="E158" s="186"/>
      <c r="G158" s="178"/>
      <c r="H158" s="303"/>
      <c r="I158" s="302"/>
      <c r="J158" s="191"/>
      <c r="K158" s="236"/>
    </row>
    <row r="159" spans="1:11" ht="12.75" customHeight="1" x14ac:dyDescent="0.2">
      <c r="A159" s="187"/>
      <c r="B159" s="219"/>
      <c r="C159" s="197"/>
      <c r="D159" s="190"/>
      <c r="E159" s="186"/>
      <c r="G159" s="178"/>
      <c r="H159" s="303"/>
      <c r="I159" s="302"/>
      <c r="J159" s="279"/>
      <c r="K159" s="236"/>
    </row>
    <row r="160" spans="1:11" ht="12.75" customHeight="1" x14ac:dyDescent="0.2">
      <c r="A160" s="187"/>
      <c r="B160" s="219"/>
      <c r="C160" s="571" t="s">
        <v>279</v>
      </c>
      <c r="D160" s="572"/>
      <c r="E160" s="572"/>
      <c r="F160" s="572"/>
      <c r="G160" s="597"/>
      <c r="H160" s="303"/>
      <c r="I160" s="302"/>
      <c r="J160" s="279"/>
      <c r="K160" s="236">
        <f>I160*J160</f>
        <v>0</v>
      </c>
    </row>
    <row r="161" spans="1:11" ht="12.75" customHeight="1" x14ac:dyDescent="0.2">
      <c r="A161" s="187"/>
      <c r="B161" s="219"/>
      <c r="C161" s="571"/>
      <c r="D161" s="572"/>
      <c r="E161" s="572"/>
      <c r="F161" s="572"/>
      <c r="G161" s="597"/>
      <c r="H161" s="303"/>
      <c r="I161" s="302"/>
      <c r="J161" s="279"/>
      <c r="K161" s="236"/>
    </row>
    <row r="162" spans="1:11" ht="12.75" customHeight="1" x14ac:dyDescent="0.2">
      <c r="A162" s="187"/>
      <c r="B162" s="219"/>
      <c r="C162" s="571"/>
      <c r="D162" s="572"/>
      <c r="E162" s="572"/>
      <c r="F162" s="572"/>
      <c r="G162" s="597"/>
      <c r="H162" s="303"/>
      <c r="I162" s="302"/>
      <c r="J162" s="279"/>
      <c r="K162" s="236">
        <f>I162*J162</f>
        <v>0</v>
      </c>
    </row>
    <row r="163" spans="1:11" ht="12.75" customHeight="1" x14ac:dyDescent="0.2">
      <c r="A163" s="187"/>
      <c r="B163" s="219"/>
      <c r="C163" s="196"/>
      <c r="D163" s="39"/>
      <c r="E163" s="186"/>
      <c r="G163" s="178"/>
      <c r="H163" s="303"/>
      <c r="I163" s="302"/>
      <c r="J163" s="279"/>
      <c r="K163" s="236"/>
    </row>
    <row r="164" spans="1:11" ht="12.75" customHeight="1" x14ac:dyDescent="0.2">
      <c r="A164" s="187"/>
      <c r="B164" s="219"/>
      <c r="C164" s="311" t="s">
        <v>280</v>
      </c>
      <c r="D164" s="39"/>
      <c r="E164" s="186"/>
      <c r="G164" s="178"/>
      <c r="H164" s="303"/>
      <c r="I164" s="302"/>
      <c r="J164" s="279"/>
      <c r="K164" s="236"/>
    </row>
    <row r="165" spans="1:11" ht="12.75" customHeight="1" x14ac:dyDescent="0.2">
      <c r="A165" s="187"/>
      <c r="B165" s="219"/>
      <c r="C165" s="314"/>
      <c r="D165" s="39"/>
      <c r="E165" s="186"/>
      <c r="G165" s="178"/>
      <c r="H165" s="303"/>
      <c r="I165" s="302"/>
      <c r="J165" s="279"/>
      <c r="K165" s="236"/>
    </row>
    <row r="166" spans="1:11" ht="12.75" customHeight="1" x14ac:dyDescent="0.2">
      <c r="A166" s="187"/>
      <c r="B166" s="219"/>
      <c r="C166" s="573" t="s">
        <v>281</v>
      </c>
      <c r="D166" s="574"/>
      <c r="E166" s="574"/>
      <c r="F166" s="574"/>
      <c r="G166" s="578"/>
      <c r="H166" s="303"/>
      <c r="I166" s="302"/>
      <c r="J166" s="279"/>
      <c r="K166" s="236"/>
    </row>
    <row r="167" spans="1:11" ht="12.75" customHeight="1" x14ac:dyDescent="0.2">
      <c r="A167" s="187"/>
      <c r="B167" s="219"/>
      <c r="C167" s="573"/>
      <c r="D167" s="574"/>
      <c r="E167" s="574"/>
      <c r="F167" s="574"/>
      <c r="G167" s="578"/>
      <c r="H167" s="303"/>
      <c r="I167" s="302"/>
      <c r="J167" s="279"/>
      <c r="K167" s="236"/>
    </row>
    <row r="168" spans="1:11" ht="12.75" customHeight="1" x14ac:dyDescent="0.2">
      <c r="A168" s="187"/>
      <c r="B168" s="219"/>
      <c r="C168" s="573"/>
      <c r="D168" s="574"/>
      <c r="E168" s="574"/>
      <c r="F168" s="574"/>
      <c r="G168" s="578"/>
      <c r="H168" s="303"/>
      <c r="I168" s="302"/>
      <c r="J168" s="279"/>
      <c r="K168" s="236"/>
    </row>
    <row r="169" spans="1:11" ht="12.75" customHeight="1" x14ac:dyDescent="0.2">
      <c r="A169" s="187"/>
      <c r="B169" s="219"/>
      <c r="C169" s="573"/>
      <c r="D169" s="574"/>
      <c r="E169" s="574"/>
      <c r="F169" s="574"/>
      <c r="G169" s="578"/>
      <c r="H169" s="303"/>
      <c r="I169" s="302"/>
      <c r="J169" s="279"/>
      <c r="K169" s="236"/>
    </row>
    <row r="170" spans="1:11" ht="12.75" customHeight="1" x14ac:dyDescent="0.2">
      <c r="A170" s="187"/>
      <c r="B170" s="219"/>
      <c r="C170" s="573"/>
      <c r="D170" s="574"/>
      <c r="E170" s="574"/>
      <c r="F170" s="574"/>
      <c r="G170" s="578"/>
      <c r="H170" s="303"/>
      <c r="I170" s="302"/>
      <c r="J170" s="279"/>
      <c r="K170" s="236"/>
    </row>
    <row r="171" spans="1:11" ht="12.75" customHeight="1" x14ac:dyDescent="0.2">
      <c r="A171" s="187"/>
      <c r="B171" s="219"/>
      <c r="C171" s="573"/>
      <c r="D171" s="574"/>
      <c r="E171" s="574"/>
      <c r="F171" s="574"/>
      <c r="G171" s="578"/>
      <c r="H171" s="303"/>
      <c r="I171" s="302"/>
      <c r="J171" s="279"/>
      <c r="K171" s="236"/>
    </row>
    <row r="172" spans="1:11" ht="12.75" customHeight="1" x14ac:dyDescent="0.2">
      <c r="A172" s="187"/>
      <c r="B172" s="219"/>
      <c r="C172" s="573"/>
      <c r="D172" s="574"/>
      <c r="E172" s="574"/>
      <c r="F172" s="574"/>
      <c r="G172" s="578"/>
      <c r="H172" s="303"/>
      <c r="I172" s="302"/>
      <c r="J172" s="279"/>
      <c r="K172" s="236"/>
    </row>
    <row r="173" spans="1:11" ht="12.75" customHeight="1" x14ac:dyDescent="0.2">
      <c r="A173" s="187"/>
      <c r="C173" s="348"/>
      <c r="D173" s="346"/>
      <c r="E173" s="346"/>
      <c r="F173" s="346"/>
      <c r="G173" s="347"/>
      <c r="H173" s="303"/>
      <c r="I173" s="302"/>
      <c r="K173" s="236"/>
    </row>
    <row r="174" spans="1:11" ht="12.75" customHeight="1" x14ac:dyDescent="0.2">
      <c r="A174" s="187"/>
      <c r="C174" s="318" t="s">
        <v>282</v>
      </c>
      <c r="D174" s="346"/>
      <c r="E174" s="346"/>
      <c r="F174" s="346"/>
      <c r="G174" s="347"/>
      <c r="H174" s="303"/>
      <c r="I174" s="302"/>
      <c r="K174" s="236"/>
    </row>
    <row r="175" spans="1:11" ht="12.75" customHeight="1" x14ac:dyDescent="0.2">
      <c r="A175" s="187"/>
      <c r="C175" s="348"/>
      <c r="D175" s="346"/>
      <c r="E175" s="346"/>
      <c r="F175" s="346"/>
      <c r="G175" s="347"/>
      <c r="H175" s="303"/>
      <c r="I175" s="302"/>
      <c r="K175" s="236"/>
    </row>
    <row r="176" spans="1:11" ht="12.75" customHeight="1" x14ac:dyDescent="0.2">
      <c r="A176" s="187" t="str">
        <f>IF(ISBLANK(H176),"",($E$8&amp;"."&amp;+(COUNTA(H$7:H176))))</f>
        <v>6.1.38</v>
      </c>
      <c r="B176" s="219"/>
      <c r="C176" s="188"/>
      <c r="D176" s="190" t="s">
        <v>222</v>
      </c>
      <c r="E176" s="186" t="s">
        <v>223</v>
      </c>
      <c r="G176" s="178"/>
      <c r="H176" s="317" t="s">
        <v>283</v>
      </c>
      <c r="I176" s="302"/>
      <c r="K176" s="236"/>
    </row>
    <row r="177" spans="1:11" ht="12.75" customHeight="1" x14ac:dyDescent="0.2">
      <c r="A177" s="187" t="str">
        <f>IF(ISBLANK(H177),"",($E$8&amp;"."&amp;+(COUNTA(H$7:H177))))</f>
        <v/>
      </c>
      <c r="B177" s="219"/>
      <c r="C177" s="188"/>
      <c r="D177" s="39"/>
      <c r="E177" s="186"/>
      <c r="G177" s="178"/>
      <c r="H177" s="303"/>
      <c r="I177" s="302"/>
      <c r="K177" s="236"/>
    </row>
    <row r="178" spans="1:11" ht="12.75" customHeight="1" x14ac:dyDescent="0.2">
      <c r="A178" s="187" t="str">
        <f>IF(ISBLANK(H178),"",($E$8&amp;"."&amp;+(COUNTA(H$7:H178))))</f>
        <v>6.1.39</v>
      </c>
      <c r="B178" s="219"/>
      <c r="C178" s="188"/>
      <c r="D178" s="190" t="s">
        <v>225</v>
      </c>
      <c r="E178" s="186" t="s">
        <v>226</v>
      </c>
      <c r="G178" s="178"/>
      <c r="H178" s="303" t="str">
        <f>H176</f>
        <v>m³</v>
      </c>
      <c r="I178" s="302">
        <v>2480</v>
      </c>
      <c r="K178" s="236"/>
    </row>
    <row r="179" spans="1:11" ht="12.75" customHeight="1" x14ac:dyDescent="0.2">
      <c r="A179" s="187"/>
      <c r="C179" s="188"/>
      <c r="D179" s="190"/>
      <c r="E179" s="186"/>
      <c r="G179" s="178"/>
      <c r="H179" s="303"/>
      <c r="I179" s="302"/>
      <c r="K179" s="236"/>
    </row>
    <row r="180" spans="1:11" ht="12.75" customHeight="1" x14ac:dyDescent="0.2">
      <c r="A180" s="187"/>
      <c r="C180" s="318" t="s">
        <v>284</v>
      </c>
      <c r="D180" s="190"/>
      <c r="E180" s="186"/>
      <c r="G180" s="178"/>
      <c r="H180" s="303"/>
      <c r="I180" s="302"/>
      <c r="K180" s="236"/>
    </row>
    <row r="181" spans="1:11" ht="12.75" customHeight="1" x14ac:dyDescent="0.2">
      <c r="A181" s="187"/>
      <c r="C181" s="188"/>
      <c r="D181" s="190"/>
      <c r="E181" s="186"/>
      <c r="G181" s="178"/>
      <c r="H181" s="303"/>
      <c r="I181" s="302"/>
      <c r="K181" s="236"/>
    </row>
    <row r="182" spans="1:11" ht="12.75" customHeight="1" x14ac:dyDescent="0.2">
      <c r="A182" s="187" t="str">
        <f>IF(ISBLANK(H182),"",($E$8&amp;"."&amp;+(COUNTA(H$7:H182))))</f>
        <v>6.1.40</v>
      </c>
      <c r="B182" s="219"/>
      <c r="C182" s="188"/>
      <c r="D182" s="190" t="s">
        <v>222</v>
      </c>
      <c r="E182" s="186" t="s">
        <v>223</v>
      </c>
      <c r="G182" s="178"/>
      <c r="H182" s="317" t="s">
        <v>224</v>
      </c>
      <c r="I182" s="302">
        <v>8400</v>
      </c>
      <c r="K182" s="236"/>
    </row>
    <row r="183" spans="1:11" ht="12.75" customHeight="1" x14ac:dyDescent="0.2">
      <c r="A183" s="187" t="str">
        <f>IF(ISBLANK(H183),"",($E$8&amp;"."&amp;+(COUNTA(H$7:H183))))</f>
        <v/>
      </c>
      <c r="B183" s="219"/>
      <c r="C183" s="188"/>
      <c r="D183" s="39"/>
      <c r="E183" s="186"/>
      <c r="G183" s="178"/>
      <c r="H183" s="303"/>
      <c r="I183" s="302"/>
      <c r="K183" s="236"/>
    </row>
    <row r="184" spans="1:11" ht="12.75" customHeight="1" x14ac:dyDescent="0.2">
      <c r="A184" s="187" t="str">
        <f>IF(ISBLANK(H184),"",($E$8&amp;"."&amp;+(COUNTA(H$7:H184))))</f>
        <v>6.1.41</v>
      </c>
      <c r="B184" s="219"/>
      <c r="C184" s="188"/>
      <c r="D184" s="190" t="s">
        <v>225</v>
      </c>
      <c r="E184" s="186" t="s">
        <v>226</v>
      </c>
      <c r="G184" s="178"/>
      <c r="H184" s="303" t="str">
        <f>H182</f>
        <v>m</v>
      </c>
      <c r="I184" s="302">
        <f>I182</f>
        <v>8400</v>
      </c>
      <c r="K184" s="236"/>
    </row>
    <row r="185" spans="1:11" ht="12.75" customHeight="1" x14ac:dyDescent="0.2">
      <c r="A185" s="187"/>
      <c r="C185" s="188"/>
      <c r="D185" s="190"/>
      <c r="E185" s="186"/>
      <c r="G185" s="178"/>
      <c r="H185" s="303"/>
      <c r="I185" s="302"/>
      <c r="K185" s="236"/>
    </row>
    <row r="186" spans="1:11" ht="12.75" customHeight="1" x14ac:dyDescent="0.2">
      <c r="A186" s="187"/>
      <c r="C186" s="318" t="s">
        <v>285</v>
      </c>
      <c r="D186" s="190"/>
      <c r="E186" s="186"/>
      <c r="G186" s="178"/>
      <c r="H186" s="303"/>
      <c r="I186" s="302"/>
      <c r="K186" s="236"/>
    </row>
    <row r="187" spans="1:11" ht="12.75" customHeight="1" x14ac:dyDescent="0.2">
      <c r="A187" s="187"/>
      <c r="C187" s="188"/>
      <c r="D187" s="190"/>
      <c r="E187" s="186"/>
      <c r="G187" s="178"/>
      <c r="H187" s="303"/>
      <c r="I187" s="302"/>
      <c r="K187" s="236"/>
    </row>
    <row r="188" spans="1:11" ht="12.75" customHeight="1" x14ac:dyDescent="0.2">
      <c r="A188" s="187" t="str">
        <f>IF(ISBLANK(H188),"",($E$8&amp;"."&amp;+(COUNTA(H$7:H188))))</f>
        <v>6.1.42</v>
      </c>
      <c r="B188" s="219"/>
      <c r="C188" s="188"/>
      <c r="D188" s="190" t="s">
        <v>222</v>
      </c>
      <c r="E188" s="186" t="s">
        <v>223</v>
      </c>
      <c r="G188" s="178"/>
      <c r="H188" s="317" t="s">
        <v>283</v>
      </c>
      <c r="I188" s="302">
        <v>1984</v>
      </c>
      <c r="K188" s="236"/>
    </row>
    <row r="189" spans="1:11" ht="12.75" customHeight="1" x14ac:dyDescent="0.2">
      <c r="A189" s="187" t="str">
        <f>IF(ISBLANK(H189),"",($E$8&amp;"."&amp;+(COUNTA(H$7:H189))))</f>
        <v/>
      </c>
      <c r="B189" s="219"/>
      <c r="C189" s="188"/>
      <c r="D189" s="39"/>
      <c r="E189" s="186"/>
      <c r="G189" s="178"/>
      <c r="H189" s="303"/>
      <c r="I189" s="302"/>
      <c r="K189" s="236"/>
    </row>
    <row r="190" spans="1:11" ht="12.75" customHeight="1" x14ac:dyDescent="0.2">
      <c r="A190" s="187" t="str">
        <f>IF(ISBLANK(H190),"",($E$8&amp;"."&amp;+(COUNTA(H$7:H190))))</f>
        <v>6.1.43</v>
      </c>
      <c r="B190" s="219"/>
      <c r="C190" s="188"/>
      <c r="D190" s="190" t="s">
        <v>225</v>
      </c>
      <c r="E190" s="186" t="s">
        <v>226</v>
      </c>
      <c r="G190" s="178"/>
      <c r="H190" s="303" t="str">
        <f>H188</f>
        <v>m³</v>
      </c>
      <c r="I190" s="302">
        <f>I188</f>
        <v>1984</v>
      </c>
      <c r="K190" s="236"/>
    </row>
    <row r="191" spans="1:11" ht="12.75" customHeight="1" x14ac:dyDescent="0.2">
      <c r="A191" s="187"/>
      <c r="C191" s="188"/>
      <c r="D191" s="190"/>
      <c r="E191" s="186"/>
      <c r="G191" s="178"/>
      <c r="H191" s="303"/>
      <c r="I191" s="302"/>
      <c r="K191" s="236"/>
    </row>
    <row r="192" spans="1:11" ht="12.75" customHeight="1" x14ac:dyDescent="0.2">
      <c r="A192" s="187"/>
      <c r="C192" s="318" t="s">
        <v>286</v>
      </c>
      <c r="D192" s="190"/>
      <c r="E192" s="186"/>
      <c r="G192" s="178"/>
      <c r="H192" s="303"/>
      <c r="I192" s="302"/>
      <c r="K192" s="236"/>
    </row>
    <row r="193" spans="1:11" ht="12.75" customHeight="1" x14ac:dyDescent="0.2">
      <c r="A193" s="187"/>
      <c r="C193" s="316"/>
      <c r="D193" s="190"/>
      <c r="E193" s="186"/>
      <c r="G193" s="178"/>
      <c r="H193" s="303"/>
      <c r="I193" s="302"/>
      <c r="K193" s="236"/>
    </row>
    <row r="194" spans="1:11" ht="12.75" customHeight="1" x14ac:dyDescent="0.2">
      <c r="A194" s="187" t="str">
        <f>IF(ISBLANK(H194),"",($E$8&amp;"."&amp;+(COUNTA(H$7:H194))))</f>
        <v>6.1.44</v>
      </c>
      <c r="B194" s="219"/>
      <c r="C194" s="188"/>
      <c r="D194" s="190" t="s">
        <v>222</v>
      </c>
      <c r="E194" s="186" t="s">
        <v>223</v>
      </c>
      <c r="G194" s="178"/>
      <c r="H194" s="317" t="s">
        <v>224</v>
      </c>
      <c r="I194" s="302">
        <v>500</v>
      </c>
      <c r="K194" s="236"/>
    </row>
    <row r="195" spans="1:11" ht="12.75" customHeight="1" x14ac:dyDescent="0.2">
      <c r="A195" s="187" t="str">
        <f>IF(ISBLANK(H195),"",($E$8&amp;"."&amp;+(COUNTA(H$7:H195))))</f>
        <v/>
      </c>
      <c r="B195" s="219"/>
      <c r="C195" s="188"/>
      <c r="D195" s="39"/>
      <c r="E195" s="186"/>
      <c r="G195" s="178"/>
      <c r="H195" s="303"/>
      <c r="I195" s="302"/>
      <c r="K195" s="236"/>
    </row>
    <row r="196" spans="1:11" ht="12.75" customHeight="1" x14ac:dyDescent="0.2">
      <c r="A196" s="187" t="str">
        <f>IF(ISBLANK(H196),"",($E$8&amp;"."&amp;+(COUNTA(H$7:H196))))</f>
        <v>6.1.45</v>
      </c>
      <c r="B196" s="219"/>
      <c r="C196" s="188"/>
      <c r="D196" s="190" t="s">
        <v>225</v>
      </c>
      <c r="E196" s="186" t="s">
        <v>226</v>
      </c>
      <c r="G196" s="178"/>
      <c r="H196" s="303" t="str">
        <f>H194</f>
        <v>m</v>
      </c>
      <c r="I196" s="302">
        <f>I194</f>
        <v>500</v>
      </c>
      <c r="K196" s="236"/>
    </row>
    <row r="197" spans="1:11" ht="12.75" customHeight="1" x14ac:dyDescent="0.2">
      <c r="A197" s="187"/>
      <c r="C197" s="316"/>
      <c r="D197" s="190"/>
      <c r="E197" s="186"/>
      <c r="G197" s="178"/>
      <c r="H197" s="303"/>
      <c r="I197" s="302"/>
      <c r="K197" s="236"/>
    </row>
    <row r="198" spans="1:11" ht="12.75" customHeight="1" x14ac:dyDescent="0.2">
      <c r="A198" s="187"/>
      <c r="C198" s="318" t="s">
        <v>287</v>
      </c>
      <c r="D198" s="190"/>
      <c r="E198" s="186"/>
      <c r="G198" s="178"/>
      <c r="H198" s="303"/>
      <c r="I198" s="302"/>
      <c r="K198" s="236"/>
    </row>
    <row r="199" spans="1:11" ht="12.75" customHeight="1" x14ac:dyDescent="0.2">
      <c r="A199" s="187"/>
      <c r="C199" s="316"/>
      <c r="D199" s="190"/>
      <c r="E199" s="186"/>
      <c r="G199" s="178"/>
      <c r="H199" s="303"/>
      <c r="I199" s="302"/>
      <c r="K199" s="236"/>
    </row>
    <row r="200" spans="1:11" ht="12.75" customHeight="1" x14ac:dyDescent="0.2">
      <c r="A200" s="187" t="str">
        <f>IF(ISBLANK(H200),"",($E$8&amp;"."&amp;+(COUNTA(H$7:H200))))</f>
        <v>6.1.46</v>
      </c>
      <c r="B200" s="219"/>
      <c r="C200" s="188"/>
      <c r="D200" s="190" t="s">
        <v>222</v>
      </c>
      <c r="E200" s="186" t="s">
        <v>223</v>
      </c>
      <c r="G200" s="178"/>
      <c r="H200" s="317" t="s">
        <v>224</v>
      </c>
      <c r="I200" s="302">
        <v>180</v>
      </c>
      <c r="K200" s="236"/>
    </row>
    <row r="201" spans="1:11" ht="12.75" customHeight="1" x14ac:dyDescent="0.2">
      <c r="A201" s="187" t="str">
        <f>IF(ISBLANK(H201),"",($E$8&amp;"."&amp;+(COUNTA(H$7:H201))))</f>
        <v/>
      </c>
      <c r="B201" s="219"/>
      <c r="C201" s="188"/>
      <c r="D201" s="39"/>
      <c r="E201" s="186"/>
      <c r="G201" s="178"/>
      <c r="H201" s="303"/>
      <c r="I201" s="302"/>
      <c r="K201" s="236"/>
    </row>
    <row r="202" spans="1:11" ht="12.75" customHeight="1" x14ac:dyDescent="0.2">
      <c r="A202" s="187" t="str">
        <f>IF(ISBLANK(H202),"",($E$8&amp;"."&amp;+(COUNTA(H$7:H202))))</f>
        <v>6.1.47</v>
      </c>
      <c r="B202" s="219"/>
      <c r="C202" s="188"/>
      <c r="D202" s="190" t="s">
        <v>225</v>
      </c>
      <c r="E202" s="186" t="s">
        <v>226</v>
      </c>
      <c r="G202" s="178"/>
      <c r="H202" s="303" t="str">
        <f>H200</f>
        <v>m</v>
      </c>
      <c r="I202" s="302">
        <f>I200</f>
        <v>180</v>
      </c>
      <c r="K202" s="236"/>
    </row>
    <row r="203" spans="1:11" ht="12.75" customHeight="1" x14ac:dyDescent="0.2">
      <c r="A203" s="187"/>
      <c r="B203" s="219"/>
      <c r="C203" s="349"/>
      <c r="D203" s="344"/>
      <c r="E203" s="344"/>
      <c r="F203" s="344"/>
      <c r="G203" s="345"/>
      <c r="H203" s="303"/>
      <c r="I203" s="302"/>
      <c r="J203" s="279"/>
      <c r="K203" s="236"/>
    </row>
    <row r="204" spans="1:11" ht="12.75" customHeight="1" x14ac:dyDescent="0.2">
      <c r="A204" s="187"/>
      <c r="B204" s="219"/>
      <c r="C204" s="311" t="s">
        <v>288</v>
      </c>
      <c r="D204" s="189"/>
      <c r="E204" s="186"/>
      <c r="G204" s="178"/>
      <c r="H204" s="303"/>
      <c r="I204" s="302"/>
      <c r="J204" s="279"/>
      <c r="K204" s="236"/>
    </row>
    <row r="205" spans="1:11" ht="12.75" customHeight="1" x14ac:dyDescent="0.2">
      <c r="A205" s="187"/>
      <c r="B205" s="219"/>
      <c r="C205" s="196"/>
      <c r="D205" s="39"/>
      <c r="E205" s="186"/>
      <c r="G205" s="178"/>
      <c r="H205" s="303"/>
      <c r="I205" s="302"/>
      <c r="J205" s="279"/>
      <c r="K205" s="236"/>
    </row>
    <row r="206" spans="1:11" ht="12.75" customHeight="1" x14ac:dyDescent="0.2">
      <c r="A206" s="187" t="str">
        <f>IF(ISBLANK(H206),"",($E$8&amp;"."&amp;+(COUNTA(H$7:H206))))</f>
        <v>6.1.48</v>
      </c>
      <c r="B206" s="219"/>
      <c r="C206" s="188"/>
      <c r="D206" s="190" t="s">
        <v>222</v>
      </c>
      <c r="E206" s="186" t="s">
        <v>223</v>
      </c>
      <c r="G206" s="178"/>
      <c r="H206" s="317" t="s">
        <v>228</v>
      </c>
      <c r="I206" s="302">
        <v>6</v>
      </c>
      <c r="J206" s="279"/>
      <c r="K206" s="236"/>
    </row>
    <row r="207" spans="1:11" ht="12.75" customHeight="1" x14ac:dyDescent="0.2">
      <c r="A207" s="187" t="str">
        <f>IF(ISBLANK(H207),"",($E$8&amp;"."&amp;+(COUNTA(H$7:H207))))</f>
        <v/>
      </c>
      <c r="B207" s="219"/>
      <c r="C207" s="188"/>
      <c r="D207" s="39"/>
      <c r="E207" s="186"/>
      <c r="G207" s="178"/>
      <c r="H207" s="303"/>
      <c r="I207" s="302"/>
      <c r="J207" s="279"/>
      <c r="K207" s="236"/>
    </row>
    <row r="208" spans="1:11" ht="12.75" customHeight="1" x14ac:dyDescent="0.2">
      <c r="A208" s="187" t="str">
        <f>IF(ISBLANK(H208),"",($E$8&amp;"."&amp;+(COUNTA(H$7:H208))))</f>
        <v>6.1.49</v>
      </c>
      <c r="B208" s="219"/>
      <c r="C208" s="188"/>
      <c r="D208" s="190" t="s">
        <v>225</v>
      </c>
      <c r="E208" s="186" t="s">
        <v>226</v>
      </c>
      <c r="G208" s="178"/>
      <c r="H208" s="303" t="str">
        <f>H206</f>
        <v>ea</v>
      </c>
      <c r="I208" s="302">
        <f>I206</f>
        <v>6</v>
      </c>
      <c r="J208" s="279"/>
      <c r="K208" s="236"/>
    </row>
    <row r="209" spans="1:11" ht="12.75" customHeight="1" x14ac:dyDescent="0.2">
      <c r="A209" s="187"/>
      <c r="B209" s="219"/>
      <c r="C209" s="188"/>
      <c r="D209" s="190"/>
      <c r="E209" s="186"/>
      <c r="G209" s="178"/>
      <c r="H209" s="303"/>
      <c r="I209" s="302"/>
      <c r="J209" s="279"/>
      <c r="K209" s="236"/>
    </row>
    <row r="210" spans="1:11" ht="12.75" customHeight="1" x14ac:dyDescent="0.2">
      <c r="A210" s="187"/>
      <c r="B210" s="219"/>
      <c r="C210" s="311" t="s">
        <v>289</v>
      </c>
      <c r="D210" s="189"/>
      <c r="E210" s="186"/>
      <c r="G210" s="178"/>
      <c r="H210" s="303"/>
      <c r="I210" s="302"/>
      <c r="J210" s="279"/>
      <c r="K210" s="236"/>
    </row>
    <row r="211" spans="1:11" ht="12.75" customHeight="1" x14ac:dyDescent="0.2">
      <c r="A211" s="187"/>
      <c r="B211" s="219"/>
      <c r="C211" s="196"/>
      <c r="D211" s="39"/>
      <c r="E211" s="186"/>
      <c r="G211" s="178"/>
      <c r="H211" s="303"/>
      <c r="I211" s="302"/>
      <c r="J211" s="279"/>
      <c r="K211" s="236"/>
    </row>
    <row r="212" spans="1:11" ht="12.75" customHeight="1" x14ac:dyDescent="0.2">
      <c r="A212" s="187" t="str">
        <f>IF(ISBLANK(H212),"",($E$8&amp;"."&amp;+(COUNTA(H$7:H212))))</f>
        <v>6.1.50</v>
      </c>
      <c r="B212" s="219"/>
      <c r="C212" s="188"/>
      <c r="D212" s="190" t="s">
        <v>222</v>
      </c>
      <c r="E212" s="186" t="s">
        <v>223</v>
      </c>
      <c r="G212" s="178"/>
      <c r="H212" s="317" t="s">
        <v>228</v>
      </c>
      <c r="I212" s="302">
        <f>ROUNDUP(I182/300,0)</f>
        <v>28</v>
      </c>
      <c r="J212" s="279"/>
      <c r="K212" s="236"/>
    </row>
    <row r="213" spans="1:11" ht="12.75" customHeight="1" x14ac:dyDescent="0.2">
      <c r="A213" s="187" t="str">
        <f>IF(ISBLANK(H213),"",($E$8&amp;"."&amp;+(COUNTA(H$7:H213))))</f>
        <v/>
      </c>
      <c r="B213" s="219"/>
      <c r="C213" s="188"/>
      <c r="D213" s="39"/>
      <c r="E213" s="186"/>
      <c r="G213" s="178"/>
      <c r="H213" s="303"/>
      <c r="I213" s="302"/>
      <c r="J213" s="279"/>
      <c r="K213" s="236"/>
    </row>
    <row r="214" spans="1:11" ht="12.75" customHeight="1" x14ac:dyDescent="0.2">
      <c r="A214" s="187" t="str">
        <f>IF(ISBLANK(H214),"",($E$8&amp;"."&amp;+(COUNTA(H$7:H214))))</f>
        <v>6.1.51</v>
      </c>
      <c r="B214" s="219"/>
      <c r="C214" s="188"/>
      <c r="D214" s="190" t="s">
        <v>225</v>
      </c>
      <c r="E214" s="186" t="s">
        <v>226</v>
      </c>
      <c r="G214" s="178"/>
      <c r="H214" s="303" t="str">
        <f>H212</f>
        <v>ea</v>
      </c>
      <c r="I214" s="302">
        <f>I212</f>
        <v>28</v>
      </c>
      <c r="J214" s="279"/>
      <c r="K214" s="236"/>
    </row>
    <row r="215" spans="1:11" ht="12.75" customHeight="1" x14ac:dyDescent="0.2">
      <c r="A215" s="187"/>
      <c r="B215" s="219"/>
      <c r="C215" s="188"/>
      <c r="D215" s="190"/>
      <c r="E215" s="186"/>
      <c r="G215" s="178"/>
      <c r="H215" s="303"/>
      <c r="I215" s="302"/>
      <c r="J215" s="279"/>
      <c r="K215" s="236"/>
    </row>
    <row r="216" spans="1:11" ht="12.75" customHeight="1" x14ac:dyDescent="0.2">
      <c r="A216" s="187"/>
      <c r="B216" s="219"/>
      <c r="C216" s="316" t="s">
        <v>337</v>
      </c>
      <c r="D216" s="190"/>
      <c r="E216" s="186"/>
      <c r="G216" s="178"/>
      <c r="H216" s="303"/>
      <c r="I216" s="302"/>
      <c r="K216" s="236"/>
    </row>
    <row r="217" spans="1:11" ht="12.75" customHeight="1" x14ac:dyDescent="0.2">
      <c r="A217" s="187"/>
      <c r="B217" s="219"/>
      <c r="C217" s="188"/>
      <c r="D217" s="190"/>
      <c r="E217" s="186"/>
      <c r="G217" s="178"/>
      <c r="H217" s="303"/>
      <c r="I217" s="302"/>
      <c r="K217" s="236"/>
    </row>
    <row r="218" spans="1:11" ht="12.75" customHeight="1" x14ac:dyDescent="0.2">
      <c r="A218" s="187" t="str">
        <f>IF(ISBLANK(H218),"",($E$8&amp;"."&amp;+(COUNTA(H$7:H218))))</f>
        <v>6.1.52</v>
      </c>
      <c r="B218" s="219"/>
      <c r="C218" s="188"/>
      <c r="D218" s="190" t="s">
        <v>222</v>
      </c>
      <c r="E218" s="186" t="s">
        <v>223</v>
      </c>
      <c r="G218" s="178"/>
      <c r="H218" s="317" t="s">
        <v>224</v>
      </c>
      <c r="I218" s="302">
        <v>20</v>
      </c>
      <c r="K218" s="236"/>
    </row>
    <row r="219" spans="1:11" ht="12.75" customHeight="1" x14ac:dyDescent="0.2">
      <c r="A219" s="187" t="str">
        <f>IF(ISBLANK(H219),"",($E$8&amp;"."&amp;+(COUNTA(H$7:H219))))</f>
        <v/>
      </c>
      <c r="B219" s="219"/>
      <c r="C219" s="188"/>
      <c r="D219" s="39"/>
      <c r="E219" s="186"/>
      <c r="G219" s="178"/>
      <c r="H219" s="303"/>
      <c r="I219" s="302"/>
      <c r="K219" s="236"/>
    </row>
    <row r="220" spans="1:11" ht="12.75" customHeight="1" x14ac:dyDescent="0.2">
      <c r="A220" s="187" t="str">
        <f>IF(ISBLANK(H220),"",($E$8&amp;"."&amp;+(COUNTA(H$7:H220))))</f>
        <v>6.1.53</v>
      </c>
      <c r="B220" s="219"/>
      <c r="C220" s="188"/>
      <c r="D220" s="190" t="s">
        <v>225</v>
      </c>
      <c r="E220" s="186" t="s">
        <v>226</v>
      </c>
      <c r="G220" s="178"/>
      <c r="H220" s="303" t="str">
        <f>H218</f>
        <v>m</v>
      </c>
      <c r="I220" s="302">
        <f>I218</f>
        <v>20</v>
      </c>
      <c r="K220" s="236"/>
    </row>
    <row r="221" spans="1:11" ht="12.75" customHeight="1" x14ac:dyDescent="0.2">
      <c r="A221" s="187"/>
      <c r="B221" s="219"/>
      <c r="C221" s="188"/>
      <c r="D221" s="190"/>
      <c r="E221" s="186"/>
      <c r="G221" s="178"/>
      <c r="H221" s="303"/>
      <c r="I221" s="302"/>
      <c r="K221" s="236"/>
    </row>
    <row r="222" spans="1:11" ht="12.75" customHeight="1" x14ac:dyDescent="0.2">
      <c r="A222" s="187"/>
      <c r="B222" s="219"/>
      <c r="C222" s="297" t="s">
        <v>338</v>
      </c>
      <c r="D222" s="190"/>
      <c r="E222" s="186"/>
      <c r="G222" s="178"/>
      <c r="H222" s="303"/>
      <c r="I222" s="302"/>
      <c r="K222" s="236"/>
    </row>
    <row r="223" spans="1:11" ht="12.75" customHeight="1" x14ac:dyDescent="0.2">
      <c r="A223" s="187"/>
      <c r="B223" s="219"/>
      <c r="C223" s="297"/>
      <c r="D223" s="190"/>
      <c r="E223" s="186"/>
      <c r="G223" s="178"/>
      <c r="H223" s="303"/>
      <c r="I223" s="302"/>
      <c r="K223" s="236"/>
    </row>
    <row r="224" spans="1:11" ht="12.75" customHeight="1" x14ac:dyDescent="0.2">
      <c r="A224" s="187" t="str">
        <f>IF(ISBLANK(H224),"",($E$8&amp;"."&amp;+(COUNTA(H$7:H224))))</f>
        <v>6.1.54</v>
      </c>
      <c r="B224" s="219"/>
      <c r="C224" s="188"/>
      <c r="D224" s="190" t="s">
        <v>222</v>
      </c>
      <c r="E224" s="186" t="s">
        <v>223</v>
      </c>
      <c r="G224" s="178"/>
      <c r="H224" s="317" t="s">
        <v>228</v>
      </c>
      <c r="I224" s="302">
        <v>2</v>
      </c>
      <c r="K224" s="236"/>
    </row>
    <row r="225" spans="1:11" ht="12.75" customHeight="1" x14ac:dyDescent="0.2">
      <c r="A225" s="187" t="str">
        <f>IF(ISBLANK(H225),"",($E$8&amp;"."&amp;+(COUNTA(H$7:H225))))</f>
        <v/>
      </c>
      <c r="B225" s="219"/>
      <c r="C225" s="188"/>
      <c r="D225" s="39"/>
      <c r="E225" s="186"/>
      <c r="G225" s="178"/>
      <c r="H225" s="303"/>
      <c r="I225" s="302"/>
      <c r="K225" s="236"/>
    </row>
    <row r="226" spans="1:11" ht="12.75" customHeight="1" x14ac:dyDescent="0.2">
      <c r="A226" s="187" t="str">
        <f>IF(ISBLANK(H226),"",($E$8&amp;"."&amp;+(COUNTA(H$7:H226))))</f>
        <v>6.1.55</v>
      </c>
      <c r="B226" s="219"/>
      <c r="C226" s="188"/>
      <c r="D226" s="190" t="s">
        <v>225</v>
      </c>
      <c r="E226" s="186" t="s">
        <v>226</v>
      </c>
      <c r="G226" s="178"/>
      <c r="H226" s="303" t="str">
        <f>H224</f>
        <v>ea</v>
      </c>
      <c r="I226" s="302">
        <f>I224</f>
        <v>2</v>
      </c>
      <c r="K226" s="236"/>
    </row>
    <row r="227" spans="1:11" ht="12.75" customHeight="1" x14ac:dyDescent="0.2">
      <c r="A227" s="187"/>
      <c r="B227" s="219"/>
      <c r="C227" s="188"/>
      <c r="D227" s="39"/>
      <c r="E227" s="186"/>
      <c r="G227" s="178"/>
      <c r="H227" s="303"/>
      <c r="I227" s="302"/>
      <c r="K227" s="236"/>
    </row>
    <row r="228" spans="1:11" s="383" customFormat="1" ht="12.75" customHeight="1" x14ac:dyDescent="0.2">
      <c r="A228" s="378"/>
      <c r="B228" s="379"/>
      <c r="C228" s="397" t="s">
        <v>356</v>
      </c>
      <c r="D228" s="398"/>
      <c r="E228" s="382"/>
      <c r="G228" s="384"/>
      <c r="H228" s="385"/>
      <c r="I228" s="386"/>
      <c r="J228" s="387"/>
      <c r="K228" s="388"/>
    </row>
    <row r="229" spans="1:11" s="383" customFormat="1" ht="12.75" customHeight="1" x14ac:dyDescent="0.2">
      <c r="A229" s="378"/>
      <c r="B229" s="379"/>
      <c r="C229" s="399"/>
      <c r="D229" s="380"/>
      <c r="E229" s="382"/>
      <c r="G229" s="384"/>
      <c r="H229" s="385"/>
      <c r="I229" s="386"/>
      <c r="J229" s="387"/>
      <c r="K229" s="388"/>
    </row>
    <row r="230" spans="1:11" s="383" customFormat="1" ht="12.75" customHeight="1" x14ac:dyDescent="0.2">
      <c r="A230" s="378" t="str">
        <f>IF(ISBLANK(H230),"",($E$8&amp;"."&amp;+(COUNTA(H$7:H230))))</f>
        <v>6.1.56</v>
      </c>
      <c r="B230" s="379"/>
      <c r="C230" s="380"/>
      <c r="D230" s="381" t="s">
        <v>222</v>
      </c>
      <c r="E230" s="382" t="s">
        <v>223</v>
      </c>
      <c r="G230" s="384"/>
      <c r="H230" s="396" t="s">
        <v>224</v>
      </c>
      <c r="I230" s="386">
        <f>2*I182</f>
        <v>16800</v>
      </c>
      <c r="J230" s="387"/>
      <c r="K230" s="388"/>
    </row>
    <row r="231" spans="1:11" s="383" customFormat="1" ht="12.75" customHeight="1" x14ac:dyDescent="0.2">
      <c r="A231" s="378" t="str">
        <f>IF(ISBLANK(H231),"",($E$8&amp;"."&amp;+(COUNTA(H$7:H231))))</f>
        <v/>
      </c>
      <c r="B231" s="379"/>
      <c r="C231" s="380"/>
      <c r="D231" s="380"/>
      <c r="E231" s="382"/>
      <c r="G231" s="384"/>
      <c r="H231" s="385"/>
      <c r="I231" s="386"/>
      <c r="J231" s="387"/>
      <c r="K231" s="388"/>
    </row>
    <row r="232" spans="1:11" s="383" customFormat="1" ht="12.75" customHeight="1" x14ac:dyDescent="0.2">
      <c r="A232" s="378" t="str">
        <f>IF(ISBLANK(H232),"",($E$8&amp;"."&amp;+(COUNTA(H$7:H232))))</f>
        <v>6.1.57</v>
      </c>
      <c r="B232" s="379"/>
      <c r="C232" s="380"/>
      <c r="D232" s="381" t="s">
        <v>225</v>
      </c>
      <c r="E232" s="382" t="s">
        <v>226</v>
      </c>
      <c r="G232" s="384"/>
      <c r="H232" s="385" t="str">
        <f>H230</f>
        <v>m</v>
      </c>
      <c r="I232" s="386">
        <f>I230</f>
        <v>16800</v>
      </c>
      <c r="J232" s="387"/>
      <c r="K232" s="388"/>
    </row>
    <row r="233" spans="1:11" s="383" customFormat="1" ht="12.75" customHeight="1" x14ac:dyDescent="0.2">
      <c r="A233" s="378"/>
      <c r="B233" s="379"/>
      <c r="C233" s="380"/>
      <c r="D233" s="381"/>
      <c r="E233" s="382"/>
      <c r="G233" s="384"/>
      <c r="H233" s="385"/>
      <c r="I233" s="386"/>
      <c r="J233" s="387"/>
      <c r="K233" s="388"/>
    </row>
    <row r="234" spans="1:11" s="383" customFormat="1" ht="12.75" customHeight="1" x14ac:dyDescent="0.2">
      <c r="A234" s="378"/>
      <c r="B234" s="379"/>
      <c r="C234" s="397" t="s">
        <v>357</v>
      </c>
      <c r="D234" s="398"/>
      <c r="E234" s="382"/>
      <c r="G234" s="384"/>
      <c r="H234" s="385"/>
      <c r="I234" s="386"/>
      <c r="J234" s="387"/>
      <c r="K234" s="388"/>
    </row>
    <row r="235" spans="1:11" s="383" customFormat="1" ht="12.75" customHeight="1" x14ac:dyDescent="0.2">
      <c r="A235" s="378"/>
      <c r="B235" s="379"/>
      <c r="C235" s="399"/>
      <c r="D235" s="380"/>
      <c r="E235" s="382"/>
      <c r="G235" s="384"/>
      <c r="H235" s="385"/>
      <c r="I235" s="386"/>
      <c r="J235" s="387"/>
      <c r="K235" s="388"/>
    </row>
    <row r="236" spans="1:11" s="383" customFormat="1" ht="12.75" customHeight="1" x14ac:dyDescent="0.2">
      <c r="A236" s="378" t="str">
        <f>IF(ISBLANK(H236),"",($E$8&amp;"."&amp;+(COUNTA(H$7:H236))))</f>
        <v>6.1.58</v>
      </c>
      <c r="B236" s="379"/>
      <c r="C236" s="380"/>
      <c r="D236" s="381" t="s">
        <v>222</v>
      </c>
      <c r="E236" s="382" t="s">
        <v>223</v>
      </c>
      <c r="G236" s="384"/>
      <c r="H236" s="396" t="s">
        <v>224</v>
      </c>
      <c r="I236" s="386">
        <f>I218</f>
        <v>20</v>
      </c>
      <c r="J236" s="387"/>
      <c r="K236" s="388"/>
    </row>
    <row r="237" spans="1:11" s="383" customFormat="1" ht="12.75" customHeight="1" x14ac:dyDescent="0.2">
      <c r="A237" s="378" t="str">
        <f>IF(ISBLANK(H237),"",($E$8&amp;"."&amp;+(COUNTA(H$7:H237))))</f>
        <v/>
      </c>
      <c r="B237" s="379"/>
      <c r="C237" s="380"/>
      <c r="D237" s="380"/>
      <c r="E237" s="382"/>
      <c r="G237" s="384"/>
      <c r="H237" s="385"/>
      <c r="I237" s="386"/>
      <c r="J237" s="387"/>
      <c r="K237" s="388"/>
    </row>
    <row r="238" spans="1:11" s="383" customFormat="1" ht="12.75" customHeight="1" x14ac:dyDescent="0.2">
      <c r="A238" s="378" t="str">
        <f>IF(ISBLANK(H238),"",($E$8&amp;"."&amp;+(COUNTA(H$7:H238))))</f>
        <v>6.1.59</v>
      </c>
      <c r="B238" s="379"/>
      <c r="C238" s="380"/>
      <c r="D238" s="381" t="s">
        <v>225</v>
      </c>
      <c r="E238" s="382" t="s">
        <v>226</v>
      </c>
      <c r="G238" s="384"/>
      <c r="H238" s="385" t="str">
        <f>H236</f>
        <v>m</v>
      </c>
      <c r="I238" s="386">
        <f>I236</f>
        <v>20</v>
      </c>
      <c r="J238" s="387"/>
      <c r="K238" s="388"/>
    </row>
    <row r="239" spans="1:11" s="383" customFormat="1" ht="12.75" customHeight="1" x14ac:dyDescent="0.2">
      <c r="A239" s="411"/>
      <c r="B239" s="437"/>
      <c r="C239" s="413"/>
      <c r="D239" s="413"/>
      <c r="E239" s="413"/>
      <c r="F239" s="413"/>
      <c r="G239" s="413"/>
      <c r="H239" s="414"/>
      <c r="I239" s="438"/>
      <c r="J239" s="415" t="s">
        <v>106</v>
      </c>
      <c r="K239" s="416"/>
    </row>
    <row r="240" spans="1:11" s="383" customFormat="1" ht="12.75" customHeight="1" x14ac:dyDescent="0.2">
      <c r="A240" s="411"/>
      <c r="B240" s="412"/>
      <c r="C240" s="439"/>
      <c r="D240" s="413"/>
      <c r="E240" s="413"/>
      <c r="F240" s="413"/>
      <c r="G240" s="417"/>
      <c r="H240" s="418"/>
      <c r="I240" s="419"/>
      <c r="J240" s="440" t="s">
        <v>107</v>
      </c>
      <c r="K240" s="420"/>
    </row>
    <row r="241" spans="1:11" s="405" customFormat="1" ht="12.75" customHeight="1" x14ac:dyDescent="0.2">
      <c r="A241" s="400"/>
      <c r="B241" s="401"/>
      <c r="C241" s="441"/>
      <c r="D241" s="403"/>
      <c r="E241" s="404"/>
      <c r="G241" s="406"/>
      <c r="H241" s="407"/>
      <c r="I241" s="408"/>
      <c r="J241" s="409"/>
      <c r="K241" s="410"/>
    </row>
    <row r="242" spans="1:11" s="405" customFormat="1" ht="12.75" customHeight="1" x14ac:dyDescent="0.2">
      <c r="A242" s="400"/>
      <c r="B242" s="401"/>
      <c r="C242" s="421" t="s">
        <v>365</v>
      </c>
      <c r="D242" s="403"/>
      <c r="E242" s="404"/>
      <c r="G242" s="406"/>
      <c r="H242" s="407"/>
      <c r="I242" s="408"/>
      <c r="J242" s="409"/>
      <c r="K242" s="410"/>
    </row>
    <row r="243" spans="1:11" s="405" customFormat="1" ht="12.75" customHeight="1" x14ac:dyDescent="0.2">
      <c r="A243" s="400"/>
      <c r="B243" s="401"/>
      <c r="C243" s="422"/>
      <c r="D243" s="423"/>
      <c r="E243" s="404"/>
      <c r="G243" s="406"/>
      <c r="H243" s="407"/>
      <c r="I243" s="408"/>
      <c r="J243" s="409"/>
      <c r="K243" s="410"/>
    </row>
    <row r="244" spans="1:11" s="383" customFormat="1" ht="12.75" customHeight="1" x14ac:dyDescent="0.2">
      <c r="A244" s="378" t="str">
        <f>IF(ISBLANK(H244),"",($E$8&amp;"."&amp;+(COUNTA(H$7:H244))))</f>
        <v>6.1.60</v>
      </c>
      <c r="B244" s="379"/>
      <c r="C244" s="380"/>
      <c r="D244" s="381" t="s">
        <v>222</v>
      </c>
      <c r="E244" s="382" t="s">
        <v>223</v>
      </c>
      <c r="G244" s="384"/>
      <c r="H244" s="396" t="s">
        <v>366</v>
      </c>
      <c r="I244" s="386">
        <f>ROUNDDOWN(I182/150,0)</f>
        <v>56</v>
      </c>
      <c r="J244" s="387"/>
      <c r="K244" s="388"/>
    </row>
    <row r="245" spans="1:11" s="383" customFormat="1" ht="12.75" customHeight="1" x14ac:dyDescent="0.2">
      <c r="A245" s="378" t="str">
        <f>IF(ISBLANK(H245),"",($E$8&amp;"."&amp;+(COUNTA(H$7:H245))))</f>
        <v/>
      </c>
      <c r="B245" s="379"/>
      <c r="C245" s="380"/>
      <c r="D245" s="380"/>
      <c r="E245" s="382"/>
      <c r="G245" s="384"/>
      <c r="H245" s="385"/>
      <c r="I245" s="386"/>
      <c r="J245" s="387"/>
      <c r="K245" s="388"/>
    </row>
    <row r="246" spans="1:11" s="383" customFormat="1" ht="12.75" customHeight="1" x14ac:dyDescent="0.2">
      <c r="A246" s="378" t="str">
        <f>IF(ISBLANK(H246),"",($E$8&amp;"."&amp;+(COUNTA(H$7:H246))))</f>
        <v>6.1.61</v>
      </c>
      <c r="B246" s="379"/>
      <c r="C246" s="380"/>
      <c r="D246" s="381" t="s">
        <v>225</v>
      </c>
      <c r="E246" s="382" t="s">
        <v>226</v>
      </c>
      <c r="G246" s="384"/>
      <c r="H246" s="385" t="str">
        <f>H244</f>
        <v>no</v>
      </c>
      <c r="I246" s="386">
        <f>I244</f>
        <v>56</v>
      </c>
      <c r="J246" s="387"/>
      <c r="K246" s="388"/>
    </row>
    <row r="247" spans="1:11" s="405" customFormat="1" ht="12.75" customHeight="1" x14ac:dyDescent="0.2">
      <c r="A247" s="400"/>
      <c r="B247" s="401"/>
      <c r="C247" s="422"/>
      <c r="D247" s="423"/>
      <c r="E247" s="404"/>
      <c r="G247" s="406"/>
      <c r="H247" s="407"/>
      <c r="I247" s="408"/>
      <c r="J247" s="409"/>
      <c r="K247" s="410"/>
    </row>
    <row r="248" spans="1:11" s="405" customFormat="1" ht="12.75" customHeight="1" x14ac:dyDescent="0.2">
      <c r="A248" s="400"/>
      <c r="B248" s="401"/>
      <c r="C248" s="421" t="s">
        <v>367</v>
      </c>
      <c r="D248" s="424"/>
      <c r="E248" s="404"/>
      <c r="G248" s="406"/>
      <c r="H248" s="425"/>
      <c r="I248" s="408"/>
      <c r="J248" s="409"/>
      <c r="K248" s="410"/>
    </row>
    <row r="249" spans="1:11" s="405" customFormat="1" ht="12.75" customHeight="1" x14ac:dyDescent="0.2">
      <c r="A249" s="400"/>
      <c r="B249" s="401"/>
      <c r="C249" s="423"/>
      <c r="D249" s="423"/>
      <c r="E249" s="404"/>
      <c r="G249" s="406"/>
      <c r="H249" s="407"/>
      <c r="I249" s="408"/>
      <c r="J249" s="409"/>
      <c r="K249" s="410"/>
    </row>
    <row r="250" spans="1:11" s="383" customFormat="1" ht="12.75" customHeight="1" x14ac:dyDescent="0.2">
      <c r="A250" s="378" t="str">
        <f>IF(ISBLANK(H250),"",($E$8&amp;"."&amp;+(COUNTA(H$7:H250))))</f>
        <v>6.1.62</v>
      </c>
      <c r="B250" s="379"/>
      <c r="C250" s="380"/>
      <c r="D250" s="381" t="s">
        <v>222</v>
      </c>
      <c r="E250" s="382" t="s">
        <v>223</v>
      </c>
      <c r="G250" s="384"/>
      <c r="H250" s="396" t="s">
        <v>224</v>
      </c>
      <c r="I250" s="386">
        <f>I182</f>
        <v>8400</v>
      </c>
      <c r="J250" s="387"/>
      <c r="K250" s="388"/>
    </row>
    <row r="251" spans="1:11" s="383" customFormat="1" ht="12.75" customHeight="1" x14ac:dyDescent="0.2">
      <c r="A251" s="378" t="str">
        <f>IF(ISBLANK(H251),"",($E$8&amp;"."&amp;+(COUNTA(H$7:H251))))</f>
        <v/>
      </c>
      <c r="B251" s="379"/>
      <c r="C251" s="380"/>
      <c r="D251" s="380"/>
      <c r="E251" s="382"/>
      <c r="G251" s="384"/>
      <c r="H251" s="385"/>
      <c r="I251" s="386"/>
      <c r="J251" s="387"/>
      <c r="K251" s="388"/>
    </row>
    <row r="252" spans="1:11" s="383" customFormat="1" ht="12.75" customHeight="1" x14ac:dyDescent="0.2">
      <c r="A252" s="378" t="str">
        <f>IF(ISBLANK(H252),"",($E$8&amp;"."&amp;+(COUNTA(H$7:H252))))</f>
        <v>6.1.63</v>
      </c>
      <c r="B252" s="379"/>
      <c r="C252" s="380"/>
      <c r="D252" s="381" t="s">
        <v>225</v>
      </c>
      <c r="E252" s="382" t="s">
        <v>226</v>
      </c>
      <c r="G252" s="384"/>
      <c r="H252" s="385" t="str">
        <f>H250</f>
        <v>m</v>
      </c>
      <c r="I252" s="386">
        <f>I250</f>
        <v>8400</v>
      </c>
      <c r="J252" s="387"/>
      <c r="K252" s="388"/>
    </row>
    <row r="253" spans="1:11" s="383" customFormat="1" ht="12.75" customHeight="1" x14ac:dyDescent="0.2">
      <c r="A253" s="378"/>
      <c r="B253" s="392"/>
      <c r="C253" s="380"/>
      <c r="D253" s="381"/>
      <c r="E253" s="382"/>
      <c r="G253" s="393"/>
      <c r="H253" s="394"/>
      <c r="I253" s="395"/>
      <c r="J253" s="391"/>
      <c r="K253" s="388"/>
    </row>
    <row r="254" spans="1:11" s="405" customFormat="1" ht="12.75" customHeight="1" x14ac:dyDescent="0.2">
      <c r="A254" s="400"/>
      <c r="B254" s="401"/>
      <c r="C254" s="421" t="s">
        <v>368</v>
      </c>
      <c r="D254" s="424"/>
      <c r="E254" s="404"/>
      <c r="G254" s="406"/>
      <c r="H254" s="425"/>
      <c r="I254" s="408"/>
      <c r="J254" s="409"/>
      <c r="K254" s="410"/>
    </row>
    <row r="255" spans="1:11" s="405" customFormat="1" ht="12.75" customHeight="1" x14ac:dyDescent="0.2">
      <c r="A255" s="400"/>
      <c r="B255" s="401"/>
      <c r="C255" s="423"/>
      <c r="D255" s="423"/>
      <c r="E255" s="404"/>
      <c r="G255" s="406"/>
      <c r="H255" s="407"/>
      <c r="I255" s="408"/>
      <c r="J255" s="409"/>
      <c r="K255" s="410"/>
    </row>
    <row r="256" spans="1:11" s="383" customFormat="1" ht="12.75" customHeight="1" x14ac:dyDescent="0.2">
      <c r="A256" s="378" t="str">
        <f>IF(ISBLANK(H256),"",($E$8&amp;"."&amp;+(COUNTA(H$7:H256))))</f>
        <v>6.1.64</v>
      </c>
      <c r="B256" s="379"/>
      <c r="C256" s="380"/>
      <c r="D256" s="381" t="s">
        <v>222</v>
      </c>
      <c r="E256" s="382" t="s">
        <v>223</v>
      </c>
      <c r="G256" s="384"/>
      <c r="H256" s="426" t="s">
        <v>366</v>
      </c>
      <c r="I256" s="386">
        <v>4</v>
      </c>
      <c r="J256" s="387"/>
      <c r="K256" s="388"/>
    </row>
    <row r="257" spans="1:11" s="383" customFormat="1" ht="12.75" customHeight="1" x14ac:dyDescent="0.2">
      <c r="A257" s="378" t="str">
        <f>IF(ISBLANK(H257),"",($E$8&amp;"."&amp;+(COUNTA(H$7:H257))))</f>
        <v/>
      </c>
      <c r="B257" s="379"/>
      <c r="C257" s="380"/>
      <c r="D257" s="380"/>
      <c r="E257" s="382"/>
      <c r="G257" s="384"/>
      <c r="H257" s="385"/>
      <c r="I257" s="386"/>
      <c r="J257" s="387"/>
      <c r="K257" s="388"/>
    </row>
    <row r="258" spans="1:11" s="383" customFormat="1" ht="12.75" customHeight="1" x14ac:dyDescent="0.2">
      <c r="A258" s="378" t="str">
        <f>IF(ISBLANK(H258),"",($E$8&amp;"."&amp;+(COUNTA(H$7:H258))))</f>
        <v>6.1.65</v>
      </c>
      <c r="B258" s="379"/>
      <c r="C258" s="380"/>
      <c r="D258" s="381" t="s">
        <v>225</v>
      </c>
      <c r="E258" s="382" t="s">
        <v>226</v>
      </c>
      <c r="G258" s="384"/>
      <c r="H258" s="385" t="str">
        <f>H256</f>
        <v>no</v>
      </c>
      <c r="I258" s="386">
        <f>I256</f>
        <v>4</v>
      </c>
      <c r="J258" s="387"/>
      <c r="K258" s="388"/>
    </row>
    <row r="259" spans="1:11" s="383" customFormat="1" ht="12.75" customHeight="1" x14ac:dyDescent="0.2">
      <c r="A259" s="378"/>
      <c r="B259" s="379"/>
      <c r="C259" s="380"/>
      <c r="D259" s="381"/>
      <c r="E259" s="382"/>
      <c r="G259" s="393"/>
      <c r="H259" s="385"/>
      <c r="I259" s="386"/>
      <c r="J259" s="391"/>
      <c r="K259" s="388"/>
    </row>
    <row r="260" spans="1:11" s="383" customFormat="1" ht="12.75" customHeight="1" x14ac:dyDescent="0.2">
      <c r="A260" s="378"/>
      <c r="B260" s="379"/>
      <c r="C260" s="399" t="s">
        <v>229</v>
      </c>
      <c r="D260" s="381"/>
      <c r="E260" s="382"/>
      <c r="G260" s="384"/>
      <c r="H260" s="385"/>
      <c r="I260" s="386"/>
      <c r="J260" s="430"/>
      <c r="K260" s="388"/>
    </row>
    <row r="261" spans="1:11" s="383" customFormat="1" ht="12.75" customHeight="1" x14ac:dyDescent="0.2">
      <c r="A261" s="378"/>
      <c r="B261" s="390"/>
      <c r="C261" s="431"/>
      <c r="D261" s="381"/>
      <c r="E261" s="382"/>
      <c r="G261" s="384"/>
      <c r="H261" s="385"/>
      <c r="I261" s="386"/>
      <c r="J261" s="430"/>
      <c r="K261" s="388"/>
    </row>
    <row r="262" spans="1:11" s="383" customFormat="1" ht="26.25" customHeight="1" x14ac:dyDescent="0.2">
      <c r="A262" s="378"/>
      <c r="B262" s="390"/>
      <c r="C262" s="585" t="s">
        <v>290</v>
      </c>
      <c r="D262" s="586"/>
      <c r="E262" s="586"/>
      <c r="F262" s="586"/>
      <c r="G262" s="587"/>
      <c r="H262" s="385"/>
      <c r="I262" s="386"/>
      <c r="J262" s="430"/>
      <c r="K262" s="388"/>
    </row>
    <row r="263" spans="1:11" s="383" customFormat="1" ht="12.75" customHeight="1" x14ac:dyDescent="0.2">
      <c r="A263" s="378"/>
      <c r="B263" s="390"/>
      <c r="C263" s="442"/>
      <c r="D263" s="381"/>
      <c r="E263" s="382"/>
      <c r="G263" s="384"/>
      <c r="H263" s="385"/>
      <c r="I263" s="386"/>
      <c r="J263" s="430"/>
      <c r="K263" s="388"/>
    </row>
    <row r="264" spans="1:11" s="383" customFormat="1" ht="12.75" customHeight="1" x14ac:dyDescent="0.2">
      <c r="A264" s="378"/>
      <c r="B264" s="390"/>
      <c r="C264" s="443" t="s">
        <v>291</v>
      </c>
      <c r="D264" s="381"/>
      <c r="E264" s="382"/>
      <c r="G264" s="384"/>
      <c r="H264" s="385"/>
      <c r="I264" s="386"/>
      <c r="J264" s="430"/>
      <c r="K264" s="388"/>
    </row>
    <row r="265" spans="1:11" s="383" customFormat="1" ht="12.75" customHeight="1" x14ac:dyDescent="0.2">
      <c r="A265" s="378"/>
      <c r="B265" s="390"/>
      <c r="C265" s="442"/>
      <c r="D265" s="381"/>
      <c r="E265" s="382"/>
      <c r="G265" s="384"/>
      <c r="H265" s="385"/>
      <c r="I265" s="386"/>
      <c r="J265" s="430"/>
      <c r="K265" s="388"/>
    </row>
    <row r="266" spans="1:11" s="383" customFormat="1" ht="12.75" customHeight="1" x14ac:dyDescent="0.2">
      <c r="A266" s="378"/>
      <c r="B266" s="390"/>
      <c r="C266" s="443" t="s">
        <v>342</v>
      </c>
      <c r="D266" s="381"/>
      <c r="E266" s="382"/>
      <c r="G266" s="384"/>
      <c r="H266" s="385"/>
      <c r="I266" s="386"/>
      <c r="J266" s="430"/>
      <c r="K266" s="388"/>
    </row>
    <row r="267" spans="1:11" s="383" customFormat="1" ht="12.75" customHeight="1" x14ac:dyDescent="0.2">
      <c r="A267" s="378"/>
      <c r="B267" s="390"/>
      <c r="C267" s="442"/>
      <c r="D267" s="381"/>
      <c r="E267" s="382"/>
      <c r="G267" s="384"/>
      <c r="H267" s="385"/>
      <c r="I267" s="386"/>
      <c r="J267" s="430"/>
      <c r="K267" s="388"/>
    </row>
    <row r="268" spans="1:11" s="383" customFormat="1" ht="12.75" customHeight="1" x14ac:dyDescent="0.2">
      <c r="A268" s="378" t="str">
        <f>IF(ISBLANK(H268),"",($E$8&amp;"."&amp;+(COUNTA(H$7:H268))))</f>
        <v>6.1.66</v>
      </c>
      <c r="B268" s="390"/>
      <c r="C268" s="431"/>
      <c r="D268" s="381" t="s">
        <v>222</v>
      </c>
      <c r="E268" s="382" t="s">
        <v>223</v>
      </c>
      <c r="G268" s="384"/>
      <c r="H268" s="396" t="s">
        <v>228</v>
      </c>
      <c r="I268" s="386">
        <v>8</v>
      </c>
      <c r="J268" s="430"/>
      <c r="K268" s="388"/>
    </row>
    <row r="269" spans="1:11" s="383" customFormat="1" ht="12.75" customHeight="1" x14ac:dyDescent="0.2">
      <c r="A269" s="378" t="str">
        <f>IF(ISBLANK(H269),"",($E$8&amp;"."&amp;+(COUNTA(H$7:H269))))</f>
        <v/>
      </c>
      <c r="B269" s="390"/>
      <c r="C269" s="431"/>
      <c r="D269" s="380"/>
      <c r="E269" s="382"/>
      <c r="G269" s="384"/>
      <c r="H269" s="385"/>
      <c r="I269" s="386"/>
      <c r="J269" s="430"/>
      <c r="K269" s="388"/>
    </row>
    <row r="270" spans="1:11" s="383" customFormat="1" ht="12.75" customHeight="1" x14ac:dyDescent="0.2">
      <c r="A270" s="378" t="str">
        <f>IF(ISBLANK(H270),"",($E$8&amp;"."&amp;+(COUNTA(H$7:H270))))</f>
        <v>6.1.67</v>
      </c>
      <c r="B270" s="390"/>
      <c r="C270" s="431"/>
      <c r="D270" s="381" t="s">
        <v>225</v>
      </c>
      <c r="E270" s="382" t="s">
        <v>226</v>
      </c>
      <c r="G270" s="384"/>
      <c r="H270" s="385" t="str">
        <f>H268</f>
        <v>ea</v>
      </c>
      <c r="I270" s="386">
        <f>I268</f>
        <v>8</v>
      </c>
      <c r="J270" s="430"/>
      <c r="K270" s="388"/>
    </row>
    <row r="271" spans="1:11" s="383" customFormat="1" ht="12.75" customHeight="1" x14ac:dyDescent="0.2">
      <c r="A271" s="378"/>
      <c r="B271" s="390"/>
      <c r="C271" s="431"/>
      <c r="D271" s="381"/>
      <c r="E271" s="382"/>
      <c r="G271" s="384"/>
      <c r="H271" s="385"/>
      <c r="I271" s="386"/>
      <c r="J271" s="430"/>
      <c r="K271" s="388"/>
    </row>
    <row r="272" spans="1:11" s="383" customFormat="1" ht="12.75" customHeight="1" x14ac:dyDescent="0.2">
      <c r="A272" s="378"/>
      <c r="B272" s="390"/>
      <c r="C272" s="429" t="s">
        <v>369</v>
      </c>
      <c r="D272" s="381"/>
      <c r="E272" s="382"/>
      <c r="G272" s="384"/>
      <c r="H272" s="385"/>
      <c r="I272" s="386"/>
      <c r="J272" s="430"/>
      <c r="K272" s="388"/>
    </row>
    <row r="273" spans="1:11" s="383" customFormat="1" ht="12.75" customHeight="1" x14ac:dyDescent="0.2">
      <c r="A273" s="378"/>
      <c r="B273" s="390"/>
      <c r="C273" s="431"/>
      <c r="D273" s="381"/>
      <c r="E273" s="382"/>
      <c r="G273" s="384"/>
      <c r="H273" s="385"/>
      <c r="I273" s="386"/>
      <c r="J273" s="430"/>
      <c r="K273" s="388"/>
    </row>
    <row r="274" spans="1:11" s="383" customFormat="1" ht="12.75" customHeight="1" x14ac:dyDescent="0.2">
      <c r="A274" s="378" t="str">
        <f>IF(ISBLANK(H274),"",($E$8&amp;"."&amp;+(COUNTA(H$7:H274))))</f>
        <v>6.1.68</v>
      </c>
      <c r="B274" s="390"/>
      <c r="C274" s="431"/>
      <c r="D274" s="381" t="s">
        <v>222</v>
      </c>
      <c r="E274" s="382" t="s">
        <v>223</v>
      </c>
      <c r="G274" s="384"/>
      <c r="H274" s="396" t="s">
        <v>228</v>
      </c>
      <c r="I274" s="386">
        <v>2</v>
      </c>
      <c r="J274" s="430"/>
      <c r="K274" s="388"/>
    </row>
    <row r="275" spans="1:11" s="383" customFormat="1" ht="12.75" customHeight="1" x14ac:dyDescent="0.2">
      <c r="A275" s="378" t="str">
        <f>IF(ISBLANK(H275),"",($E$8&amp;"."&amp;+(COUNTA(H$7:H275))))</f>
        <v/>
      </c>
      <c r="B275" s="390"/>
      <c r="C275" s="431"/>
      <c r="D275" s="380"/>
      <c r="E275" s="382"/>
      <c r="G275" s="384"/>
      <c r="H275" s="385"/>
      <c r="I275" s="386"/>
      <c r="J275" s="430"/>
      <c r="K275" s="388"/>
    </row>
    <row r="276" spans="1:11" s="383" customFormat="1" ht="12.75" customHeight="1" x14ac:dyDescent="0.2">
      <c r="A276" s="378" t="str">
        <f>IF(ISBLANK(H276),"",($E$8&amp;"."&amp;+(COUNTA(H$7:H276))))</f>
        <v>6.1.69</v>
      </c>
      <c r="B276" s="390"/>
      <c r="C276" s="431"/>
      <c r="D276" s="381" t="s">
        <v>225</v>
      </c>
      <c r="E276" s="382" t="s">
        <v>226</v>
      </c>
      <c r="G276" s="384"/>
      <c r="H276" s="385" t="str">
        <f>H274</f>
        <v>ea</v>
      </c>
      <c r="I276" s="386">
        <f>I274</f>
        <v>2</v>
      </c>
      <c r="J276" s="430"/>
      <c r="K276" s="388"/>
    </row>
    <row r="277" spans="1:11" s="383" customFormat="1" ht="12.75" customHeight="1" x14ac:dyDescent="0.2">
      <c r="A277" s="378"/>
      <c r="B277" s="390"/>
      <c r="C277" s="431"/>
      <c r="D277" s="381"/>
      <c r="E277" s="382"/>
      <c r="G277" s="384"/>
      <c r="H277" s="385"/>
      <c r="I277" s="386"/>
      <c r="J277" s="430"/>
      <c r="K277" s="388"/>
    </row>
    <row r="278" spans="1:11" s="383" customFormat="1" ht="12.75" customHeight="1" x14ac:dyDescent="0.2">
      <c r="A278" s="378"/>
      <c r="B278" s="390"/>
      <c r="C278" s="443" t="s">
        <v>370</v>
      </c>
      <c r="D278" s="381"/>
      <c r="E278" s="382"/>
      <c r="G278" s="384"/>
      <c r="H278" s="385"/>
      <c r="I278" s="386"/>
      <c r="J278" s="430"/>
      <c r="K278" s="388"/>
    </row>
    <row r="279" spans="1:11" s="383" customFormat="1" ht="12.75" customHeight="1" x14ac:dyDescent="0.2">
      <c r="A279" s="378"/>
      <c r="B279" s="390"/>
      <c r="C279" s="442"/>
      <c r="D279" s="381"/>
      <c r="E279" s="382"/>
      <c r="G279" s="384"/>
      <c r="H279" s="385"/>
      <c r="I279" s="386"/>
      <c r="J279" s="430"/>
      <c r="K279" s="388"/>
    </row>
    <row r="280" spans="1:11" s="383" customFormat="1" ht="12.75" customHeight="1" x14ac:dyDescent="0.2">
      <c r="A280" s="378" t="str">
        <f>IF(ISBLANK(H280),"",($E$8&amp;"."&amp;+(COUNTA(H$7:H280))))</f>
        <v>6.1.70</v>
      </c>
      <c r="B280" s="390"/>
      <c r="C280" s="431"/>
      <c r="D280" s="381" t="s">
        <v>222</v>
      </c>
      <c r="E280" s="382" t="s">
        <v>223</v>
      </c>
      <c r="G280" s="384"/>
      <c r="H280" s="396" t="s">
        <v>228</v>
      </c>
      <c r="I280" s="386">
        <v>1</v>
      </c>
      <c r="J280" s="430"/>
      <c r="K280" s="388"/>
    </row>
    <row r="281" spans="1:11" s="383" customFormat="1" ht="12.75" customHeight="1" x14ac:dyDescent="0.2">
      <c r="A281" s="378" t="str">
        <f>IF(ISBLANK(H281),"",($E$8&amp;"."&amp;+(COUNTA(H$7:H281))))</f>
        <v/>
      </c>
      <c r="B281" s="390"/>
      <c r="C281" s="431"/>
      <c r="D281" s="380"/>
      <c r="E281" s="382"/>
      <c r="G281" s="384"/>
      <c r="H281" s="385"/>
      <c r="I281" s="386"/>
      <c r="J281" s="430"/>
      <c r="K281" s="388"/>
    </row>
    <row r="282" spans="1:11" s="383" customFormat="1" ht="12.75" customHeight="1" x14ac:dyDescent="0.2">
      <c r="A282" s="378" t="str">
        <f>IF(ISBLANK(H282),"",($E$8&amp;"."&amp;+(COUNTA(H$7:H282))))</f>
        <v>6.1.71</v>
      </c>
      <c r="B282" s="390"/>
      <c r="C282" s="431"/>
      <c r="D282" s="381" t="s">
        <v>225</v>
      </c>
      <c r="E282" s="382" t="s">
        <v>226</v>
      </c>
      <c r="G282" s="384"/>
      <c r="H282" s="385" t="str">
        <f>H280</f>
        <v>ea</v>
      </c>
      <c r="I282" s="386">
        <f>I280</f>
        <v>1</v>
      </c>
      <c r="J282" s="430"/>
      <c r="K282" s="388"/>
    </row>
    <row r="283" spans="1:11" s="383" customFormat="1" ht="12.75" customHeight="1" x14ac:dyDescent="0.2">
      <c r="A283" s="378"/>
      <c r="B283" s="390"/>
      <c r="C283" s="431"/>
      <c r="D283" s="381"/>
      <c r="E283" s="382"/>
      <c r="G283" s="384"/>
      <c r="H283" s="385"/>
      <c r="I283" s="386"/>
      <c r="J283" s="430"/>
      <c r="K283" s="388"/>
    </row>
    <row r="284" spans="1:11" s="383" customFormat="1" ht="12.75" customHeight="1" x14ac:dyDescent="0.2">
      <c r="A284" s="378"/>
      <c r="B284" s="390"/>
      <c r="C284" s="443" t="s">
        <v>339</v>
      </c>
      <c r="D284" s="381"/>
      <c r="E284" s="382"/>
      <c r="G284" s="384"/>
      <c r="H284" s="385"/>
      <c r="I284" s="386"/>
      <c r="J284" s="430"/>
      <c r="K284" s="388"/>
    </row>
    <row r="285" spans="1:11" s="383" customFormat="1" ht="12.75" customHeight="1" x14ac:dyDescent="0.2">
      <c r="A285" s="378"/>
      <c r="B285" s="390"/>
      <c r="C285" s="431"/>
      <c r="D285" s="381"/>
      <c r="E285" s="382"/>
      <c r="G285" s="384"/>
      <c r="H285" s="385"/>
      <c r="I285" s="386"/>
      <c r="J285" s="430"/>
      <c r="K285" s="388"/>
    </row>
    <row r="286" spans="1:11" s="383" customFormat="1" ht="12.75" customHeight="1" x14ac:dyDescent="0.2">
      <c r="A286" s="378" t="str">
        <f>IF(ISBLANK(H286),"",($E$8&amp;"."&amp;+(COUNTA(H$7:H286))))</f>
        <v>6.1.72</v>
      </c>
      <c r="B286" s="390"/>
      <c r="C286" s="431"/>
      <c r="D286" s="381" t="s">
        <v>222</v>
      </c>
      <c r="E286" s="382" t="s">
        <v>223</v>
      </c>
      <c r="G286" s="384"/>
      <c r="H286" s="396" t="s">
        <v>228</v>
      </c>
      <c r="I286" s="386">
        <v>1</v>
      </c>
      <c r="J286" s="430"/>
      <c r="K286" s="388"/>
    </row>
    <row r="287" spans="1:11" s="383" customFormat="1" ht="13.5" customHeight="1" x14ac:dyDescent="0.2">
      <c r="A287" s="378" t="str">
        <f>IF(ISBLANK(H287),"",($E$8&amp;"."&amp;+(COUNTA(H$7:H287))))</f>
        <v/>
      </c>
      <c r="B287" s="390"/>
      <c r="C287" s="431"/>
      <c r="D287" s="380"/>
      <c r="E287" s="382"/>
      <c r="G287" s="384"/>
      <c r="H287" s="385"/>
      <c r="I287" s="386"/>
      <c r="J287" s="430"/>
      <c r="K287" s="388"/>
    </row>
    <row r="288" spans="1:11" s="383" customFormat="1" ht="12.75" customHeight="1" x14ac:dyDescent="0.2">
      <c r="A288" s="378" t="str">
        <f>IF(ISBLANK(H288),"",($E$8&amp;"."&amp;+(COUNTA(H$7:H288))))</f>
        <v>6.1.73</v>
      </c>
      <c r="B288" s="390"/>
      <c r="C288" s="431"/>
      <c r="D288" s="381" t="s">
        <v>225</v>
      </c>
      <c r="E288" s="382" t="s">
        <v>226</v>
      </c>
      <c r="G288" s="384"/>
      <c r="H288" s="385" t="str">
        <f>H286</f>
        <v>ea</v>
      </c>
      <c r="I288" s="386">
        <f>I286</f>
        <v>1</v>
      </c>
      <c r="J288" s="430"/>
      <c r="K288" s="388"/>
    </row>
    <row r="289" spans="1:11" s="383" customFormat="1" ht="12.75" customHeight="1" x14ac:dyDescent="0.2">
      <c r="A289" s="378"/>
      <c r="B289" s="390"/>
      <c r="C289" s="443"/>
      <c r="D289" s="381"/>
      <c r="E289" s="382"/>
      <c r="G289" s="384"/>
      <c r="H289" s="385"/>
      <c r="I289" s="386"/>
      <c r="J289" s="430"/>
      <c r="K289" s="388"/>
    </row>
    <row r="290" spans="1:11" s="383" customFormat="1" ht="12.75" customHeight="1" x14ac:dyDescent="0.2">
      <c r="A290" s="378"/>
      <c r="B290" s="390"/>
      <c r="C290" s="399" t="s">
        <v>233</v>
      </c>
      <c r="D290" s="380"/>
      <c r="E290" s="382"/>
      <c r="G290" s="384"/>
      <c r="H290" s="385"/>
      <c r="I290" s="386"/>
      <c r="J290" s="430"/>
      <c r="K290" s="388"/>
    </row>
    <row r="291" spans="1:11" s="383" customFormat="1" ht="12.75" customHeight="1" x14ac:dyDescent="0.2">
      <c r="A291" s="378"/>
      <c r="B291" s="390"/>
      <c r="C291" s="431"/>
      <c r="D291" s="381"/>
      <c r="E291" s="382"/>
      <c r="G291" s="384"/>
      <c r="H291" s="385"/>
      <c r="I291" s="386"/>
      <c r="J291" s="430"/>
      <c r="K291" s="388"/>
    </row>
    <row r="292" spans="1:11" s="383" customFormat="1" ht="100.5" customHeight="1" x14ac:dyDescent="0.2">
      <c r="A292" s="378"/>
      <c r="B292" s="390"/>
      <c r="C292" s="588" t="s">
        <v>292</v>
      </c>
      <c r="D292" s="589"/>
      <c r="E292" s="589"/>
      <c r="F292" s="589"/>
      <c r="G292" s="590"/>
      <c r="H292" s="385"/>
      <c r="I292" s="386"/>
      <c r="J292" s="430"/>
      <c r="K292" s="388"/>
    </row>
    <row r="293" spans="1:11" s="383" customFormat="1" ht="12.75" customHeight="1" x14ac:dyDescent="0.2">
      <c r="A293" s="378"/>
      <c r="B293" s="390"/>
      <c r="C293" s="444"/>
      <c r="D293" s="381"/>
      <c r="E293" s="382"/>
      <c r="G293" s="384"/>
      <c r="H293" s="385"/>
      <c r="I293" s="386"/>
      <c r="J293" s="430"/>
      <c r="K293" s="388"/>
    </row>
    <row r="294" spans="1:11" s="383" customFormat="1" ht="46.5" customHeight="1" x14ac:dyDescent="0.2">
      <c r="A294" s="378"/>
      <c r="B294" s="390"/>
      <c r="C294" s="591" t="s">
        <v>293</v>
      </c>
      <c r="D294" s="592"/>
      <c r="E294" s="592"/>
      <c r="F294" s="592"/>
      <c r="G294" s="593"/>
      <c r="H294" s="385" t="s">
        <v>57</v>
      </c>
      <c r="I294" s="386">
        <v>1</v>
      </c>
      <c r="J294" s="430"/>
      <c r="K294" s="388"/>
    </row>
    <row r="295" spans="1:11" s="383" customFormat="1" ht="12.75" customHeight="1" x14ac:dyDescent="0.2">
      <c r="A295" s="378"/>
      <c r="B295" s="390"/>
      <c r="C295" s="431"/>
      <c r="D295" s="398"/>
      <c r="E295" s="382"/>
      <c r="G295" s="384"/>
      <c r="H295" s="385"/>
      <c r="I295" s="386"/>
      <c r="J295" s="430"/>
      <c r="K295" s="388"/>
    </row>
    <row r="296" spans="1:11" s="383" customFormat="1" ht="26.25" customHeight="1" x14ac:dyDescent="0.2">
      <c r="A296" s="378"/>
      <c r="B296" s="390"/>
      <c r="C296" s="594" t="s">
        <v>294</v>
      </c>
      <c r="D296" s="595"/>
      <c r="E296" s="595"/>
      <c r="F296" s="595"/>
      <c r="G296" s="596"/>
      <c r="H296" s="396" t="s">
        <v>57</v>
      </c>
      <c r="I296" s="386">
        <v>1</v>
      </c>
      <c r="J296" s="430"/>
      <c r="K296" s="388"/>
    </row>
    <row r="297" spans="1:11" s="383" customFormat="1" ht="12.75" customHeight="1" x14ac:dyDescent="0.2">
      <c r="A297" s="378"/>
      <c r="B297" s="390"/>
      <c r="C297" s="431"/>
      <c r="D297" s="380"/>
      <c r="E297" s="382"/>
      <c r="G297" s="384"/>
      <c r="H297" s="385"/>
      <c r="I297" s="386"/>
      <c r="J297" s="430"/>
      <c r="K297" s="388"/>
    </row>
    <row r="298" spans="1:11" s="383" customFormat="1" ht="37.5" customHeight="1" x14ac:dyDescent="0.2">
      <c r="A298" s="378"/>
      <c r="B298" s="390"/>
      <c r="C298" s="585" t="s">
        <v>295</v>
      </c>
      <c r="D298" s="586"/>
      <c r="E298" s="586"/>
      <c r="F298" s="586"/>
      <c r="G298" s="587"/>
      <c r="H298" s="385" t="s">
        <v>235</v>
      </c>
      <c r="I298" s="386">
        <v>1</v>
      </c>
      <c r="J298" s="430"/>
      <c r="K298" s="388"/>
    </row>
    <row r="299" spans="1:11" ht="12.75" customHeight="1" x14ac:dyDescent="0.2">
      <c r="A299" s="187"/>
      <c r="B299" s="219"/>
      <c r="C299" s="188"/>
      <c r="D299" s="190"/>
      <c r="E299" s="186"/>
      <c r="G299" s="178"/>
      <c r="H299" s="317"/>
      <c r="I299" s="302"/>
      <c r="J299" s="279"/>
      <c r="K299" s="236"/>
    </row>
    <row r="300" spans="1:11" ht="12.75" customHeight="1" x14ac:dyDescent="0.2">
      <c r="A300" s="187"/>
      <c r="B300" s="219"/>
      <c r="C300" s="196"/>
      <c r="D300" s="190"/>
      <c r="E300" s="186"/>
      <c r="G300" s="178"/>
      <c r="H300" s="303"/>
      <c r="I300" s="302"/>
      <c r="J300" s="279"/>
      <c r="K300" s="236"/>
    </row>
    <row r="301" spans="1:11" ht="12.75" customHeight="1" x14ac:dyDescent="0.2">
      <c r="A301" s="187"/>
      <c r="B301" s="219"/>
      <c r="C301" s="188"/>
      <c r="D301" s="189"/>
      <c r="E301" s="186"/>
      <c r="G301" s="178"/>
      <c r="H301" s="303"/>
      <c r="I301" s="302"/>
      <c r="J301" s="279"/>
      <c r="K301" s="236"/>
    </row>
    <row r="302" spans="1:11" ht="12.75" customHeight="1" x14ac:dyDescent="0.2">
      <c r="A302" s="187"/>
      <c r="B302" s="219"/>
      <c r="C302" s="565"/>
      <c r="D302" s="566"/>
      <c r="E302" s="566"/>
      <c r="F302" s="566"/>
      <c r="G302" s="567"/>
      <c r="H302" s="303"/>
      <c r="I302" s="302"/>
      <c r="J302" s="279"/>
      <c r="K302" s="236"/>
    </row>
    <row r="303" spans="1:11" ht="12.75" customHeight="1" x14ac:dyDescent="0.2">
      <c r="A303" s="187"/>
      <c r="B303" s="219"/>
      <c r="C303" s="232"/>
      <c r="D303" s="233"/>
      <c r="E303" s="186"/>
      <c r="G303" s="178"/>
      <c r="H303" s="303"/>
      <c r="I303" s="302"/>
      <c r="J303" s="279"/>
      <c r="K303" s="236"/>
    </row>
    <row r="304" spans="1:11" ht="12.75" customHeight="1" x14ac:dyDescent="0.2">
      <c r="A304" s="187"/>
      <c r="B304" s="219"/>
      <c r="C304" s="297"/>
      <c r="D304" s="231"/>
      <c r="E304" s="186"/>
      <c r="G304" s="178"/>
      <c r="H304" s="303"/>
      <c r="I304" s="302"/>
      <c r="J304" s="279"/>
      <c r="K304" s="236"/>
    </row>
    <row r="305" spans="1:11" ht="12.75" customHeight="1" x14ac:dyDescent="0.2">
      <c r="A305" s="187"/>
      <c r="B305" s="219"/>
      <c r="C305" s="197"/>
      <c r="D305" s="190"/>
      <c r="E305" s="186"/>
      <c r="G305" s="178"/>
      <c r="H305" s="303"/>
      <c r="I305" s="302"/>
      <c r="J305" s="279"/>
      <c r="K305" s="236"/>
    </row>
    <row r="306" spans="1:11" ht="12.75" customHeight="1" x14ac:dyDescent="0.2">
      <c r="A306" s="187"/>
      <c r="B306" s="219"/>
      <c r="C306" s="188"/>
      <c r="D306" s="190"/>
      <c r="E306" s="186"/>
      <c r="G306" s="178"/>
      <c r="H306" s="317"/>
      <c r="I306" s="302"/>
      <c r="J306" s="279"/>
      <c r="K306" s="236"/>
    </row>
    <row r="307" spans="1:11" ht="12.75" customHeight="1" x14ac:dyDescent="0.2">
      <c r="A307" s="187"/>
      <c r="B307" s="219"/>
      <c r="C307" s="188"/>
      <c r="D307" s="39"/>
      <c r="E307" s="186"/>
      <c r="G307" s="178"/>
      <c r="H307" s="303"/>
      <c r="I307" s="302"/>
      <c r="J307" s="279"/>
      <c r="K307" s="236"/>
    </row>
    <row r="308" spans="1:11" s="203" customFormat="1" ht="12.75" customHeight="1" x14ac:dyDescent="0.2">
      <c r="A308" s="198"/>
      <c r="B308" s="199"/>
      <c r="C308" s="200"/>
      <c r="D308" s="200"/>
      <c r="E308" s="200"/>
      <c r="F308" s="200"/>
      <c r="G308" s="200"/>
      <c r="H308" s="305"/>
      <c r="I308" s="306"/>
      <c r="J308" s="226" t="s">
        <v>106</v>
      </c>
      <c r="K308" s="237">
        <f>SUM(K230:K307)</f>
        <v>0</v>
      </c>
    </row>
    <row r="309" spans="1:11" s="203" customFormat="1" ht="12.75" customHeight="1" x14ac:dyDescent="0.2">
      <c r="A309" s="198"/>
      <c r="B309" s="272"/>
      <c r="C309" s="274"/>
      <c r="D309" s="200"/>
      <c r="E309" s="200"/>
      <c r="F309" s="200"/>
      <c r="G309" s="276"/>
      <c r="H309" s="307"/>
      <c r="I309" s="309"/>
      <c r="J309" s="326" t="s">
        <v>107</v>
      </c>
      <c r="K309" s="275">
        <f>K308</f>
        <v>0</v>
      </c>
    </row>
    <row r="310" spans="1:11" ht="12.75" customHeight="1" x14ac:dyDescent="0.2">
      <c r="A310" s="187"/>
      <c r="B310" s="219"/>
      <c r="C310" s="375"/>
      <c r="D310" s="190"/>
      <c r="E310" s="186"/>
      <c r="G310" s="178"/>
      <c r="H310" s="303"/>
      <c r="I310" s="302"/>
      <c r="J310" s="279"/>
      <c r="K310" s="236"/>
    </row>
    <row r="311" spans="1:11" ht="12.75" customHeight="1" x14ac:dyDescent="0.2">
      <c r="A311" s="187"/>
      <c r="B311" s="219"/>
      <c r="C311" s="196" t="s">
        <v>296</v>
      </c>
      <c r="D311" s="190"/>
      <c r="E311" s="186"/>
      <c r="G311" s="178"/>
      <c r="H311" s="303"/>
      <c r="I311" s="302"/>
      <c r="J311" s="279"/>
      <c r="K311" s="236"/>
    </row>
    <row r="312" spans="1:11" ht="12.75" customHeight="1" x14ac:dyDescent="0.2">
      <c r="A312" s="187"/>
      <c r="B312" s="219"/>
      <c r="C312" s="188"/>
      <c r="D312" s="189"/>
      <c r="E312" s="186"/>
      <c r="G312" s="178"/>
      <c r="H312" s="303"/>
      <c r="I312" s="302"/>
      <c r="J312" s="279"/>
      <c r="K312" s="236"/>
    </row>
    <row r="313" spans="1:11" ht="12.75" customHeight="1" x14ac:dyDescent="0.2">
      <c r="A313" s="187"/>
      <c r="B313" s="219"/>
      <c r="C313" s="565" t="s">
        <v>297</v>
      </c>
      <c r="D313" s="566"/>
      <c r="E313" s="566"/>
      <c r="F313" s="566"/>
      <c r="G313" s="567"/>
      <c r="H313" s="303"/>
      <c r="I313" s="302"/>
      <c r="J313" s="279"/>
      <c r="K313" s="236"/>
    </row>
    <row r="314" spans="1:11" ht="12.75" customHeight="1" x14ac:dyDescent="0.2">
      <c r="A314" s="187"/>
      <c r="B314" s="219"/>
      <c r="C314" s="232"/>
      <c r="D314" s="233"/>
      <c r="E314" s="186"/>
      <c r="G314" s="178"/>
      <c r="H314" s="303"/>
      <c r="I314" s="302"/>
      <c r="J314" s="279"/>
      <c r="K314" s="236"/>
    </row>
    <row r="315" spans="1:11" ht="12.75" customHeight="1" x14ac:dyDescent="0.2">
      <c r="A315" s="187"/>
      <c r="B315" s="219"/>
      <c r="C315" s="375" t="s">
        <v>298</v>
      </c>
      <c r="D315" s="374"/>
      <c r="E315" s="186"/>
      <c r="G315" s="178"/>
      <c r="H315" s="303"/>
      <c r="I315" s="302"/>
      <c r="J315" s="279"/>
      <c r="K315" s="236"/>
    </row>
    <row r="316" spans="1:11" ht="12.75" customHeight="1" x14ac:dyDescent="0.2">
      <c r="A316" s="187"/>
      <c r="B316" s="219"/>
      <c r="C316" s="197"/>
      <c r="D316" s="190"/>
      <c r="E316" s="186"/>
      <c r="G316" s="178"/>
      <c r="H316" s="303"/>
      <c r="I316" s="302"/>
      <c r="J316" s="279"/>
      <c r="K316" s="236"/>
    </row>
    <row r="317" spans="1:11" ht="12.75" customHeight="1" x14ac:dyDescent="0.2">
      <c r="A317" s="187" t="str">
        <f>IF(ISBLANK(H317),"",($E$8&amp;"."&amp;+(COUNTA(H$7:H317))))</f>
        <v>6.1.77</v>
      </c>
      <c r="B317" s="219"/>
      <c r="C317" s="188"/>
      <c r="D317" s="190" t="s">
        <v>222</v>
      </c>
      <c r="E317" s="186" t="s">
        <v>223</v>
      </c>
      <c r="G317" s="178"/>
      <c r="H317" s="317" t="s">
        <v>241</v>
      </c>
      <c r="I317" s="302">
        <v>2</v>
      </c>
      <c r="J317" s="279"/>
      <c r="K317" s="236"/>
    </row>
    <row r="318" spans="1:11" ht="12.75" customHeight="1" x14ac:dyDescent="0.2">
      <c r="A318" s="187" t="str">
        <f>IF(ISBLANK(H318),"",($E$8&amp;"."&amp;+(COUNTA(H$7:H318))))</f>
        <v/>
      </c>
      <c r="B318" s="219"/>
      <c r="C318" s="188"/>
      <c r="D318" s="39"/>
      <c r="E318" s="186"/>
      <c r="G318" s="178"/>
      <c r="H318" s="303"/>
      <c r="I318" s="302"/>
      <c r="J318" s="279"/>
      <c r="K318" s="236"/>
    </row>
    <row r="319" spans="1:11" ht="12.75" customHeight="1" x14ac:dyDescent="0.2">
      <c r="A319" s="187" t="str">
        <f>IF(ISBLANK(H319),"",($E$8&amp;"."&amp;+(COUNTA(H$7:H319))))</f>
        <v>6.1.78</v>
      </c>
      <c r="B319" s="219"/>
      <c r="C319" s="188"/>
      <c r="D319" s="190" t="s">
        <v>225</v>
      </c>
      <c r="E319" s="186" t="s">
        <v>226</v>
      </c>
      <c r="G319" s="178"/>
      <c r="H319" s="303" t="str">
        <f>H317</f>
        <v>item</v>
      </c>
      <c r="I319" s="302">
        <f>I317</f>
        <v>2</v>
      </c>
      <c r="J319" s="279"/>
      <c r="K319" s="236"/>
    </row>
    <row r="320" spans="1:11" ht="12.75" customHeight="1" x14ac:dyDescent="0.2">
      <c r="A320" s="187"/>
      <c r="B320" s="219"/>
      <c r="C320" s="375"/>
      <c r="D320" s="190"/>
      <c r="E320" s="186"/>
      <c r="G320" s="178"/>
      <c r="H320" s="303"/>
      <c r="I320" s="302"/>
      <c r="J320" s="279"/>
      <c r="K320" s="236"/>
    </row>
    <row r="321" spans="1:11" ht="12.75" customHeight="1" x14ac:dyDescent="0.2">
      <c r="A321" s="187"/>
      <c r="B321" s="219"/>
      <c r="C321" s="297" t="s">
        <v>334</v>
      </c>
      <c r="D321" s="231"/>
      <c r="E321" s="186"/>
      <c r="G321" s="178"/>
      <c r="H321" s="303"/>
      <c r="I321" s="302"/>
      <c r="J321" s="279"/>
      <c r="K321" s="236"/>
    </row>
    <row r="322" spans="1:11" ht="12.75" customHeight="1" x14ac:dyDescent="0.2">
      <c r="A322" s="187"/>
      <c r="B322" s="219"/>
      <c r="C322" s="197"/>
      <c r="D322" s="190"/>
      <c r="E322" s="186"/>
      <c r="G322" s="178"/>
      <c r="H322" s="303"/>
      <c r="I322" s="302"/>
      <c r="J322" s="279"/>
      <c r="K322" s="236"/>
    </row>
    <row r="323" spans="1:11" ht="12.75" customHeight="1" x14ac:dyDescent="0.2">
      <c r="A323" s="187" t="str">
        <f>IF(ISBLANK(H323),"",($E$8&amp;"."&amp;+(COUNTA(H$7:H323))))</f>
        <v>6.1.79</v>
      </c>
      <c r="B323" s="219"/>
      <c r="C323" s="188"/>
      <c r="D323" s="190" t="s">
        <v>222</v>
      </c>
      <c r="E323" s="186" t="s">
        <v>223</v>
      </c>
      <c r="G323" s="178"/>
      <c r="H323" s="317" t="s">
        <v>241</v>
      </c>
      <c r="I323" s="302">
        <v>5</v>
      </c>
      <c r="J323" s="279"/>
      <c r="K323" s="236"/>
    </row>
    <row r="324" spans="1:11" ht="12.75" customHeight="1" x14ac:dyDescent="0.2">
      <c r="A324" s="187" t="str">
        <f>IF(ISBLANK(H324),"",($E$8&amp;"."&amp;+(COUNTA(H$7:H324))))</f>
        <v/>
      </c>
      <c r="B324" s="219"/>
      <c r="C324" s="188"/>
      <c r="D324" s="39"/>
      <c r="E324" s="186"/>
      <c r="G324" s="178"/>
      <c r="H324" s="303"/>
      <c r="I324" s="302"/>
      <c r="J324" s="279"/>
      <c r="K324" s="236"/>
    </row>
    <row r="325" spans="1:11" ht="12.75" customHeight="1" x14ac:dyDescent="0.2">
      <c r="A325" s="187" t="str">
        <f>IF(ISBLANK(H325),"",($E$8&amp;"."&amp;+(COUNTA(H$7:H325))))</f>
        <v>6.1.80</v>
      </c>
      <c r="B325" s="219"/>
      <c r="C325" s="188"/>
      <c r="D325" s="190" t="s">
        <v>225</v>
      </c>
      <c r="E325" s="186" t="s">
        <v>226</v>
      </c>
      <c r="G325" s="178"/>
      <c r="H325" s="303" t="str">
        <f>H323</f>
        <v>item</v>
      </c>
      <c r="I325" s="302">
        <f>I323</f>
        <v>5</v>
      </c>
      <c r="J325" s="279"/>
      <c r="K325" s="236"/>
    </row>
    <row r="326" spans="1:11" ht="12.75" customHeight="1" x14ac:dyDescent="0.2">
      <c r="A326" s="187"/>
      <c r="B326" s="219"/>
      <c r="C326" s="188"/>
      <c r="D326" s="189"/>
      <c r="E326" s="186"/>
      <c r="G326" s="178"/>
      <c r="H326" s="303"/>
      <c r="I326" s="302"/>
      <c r="J326" s="279"/>
      <c r="K326" s="236"/>
    </row>
    <row r="327" spans="1:11" ht="12.75" customHeight="1" x14ac:dyDescent="0.2">
      <c r="A327" s="187"/>
      <c r="B327" s="219"/>
      <c r="C327" s="311" t="s">
        <v>299</v>
      </c>
      <c r="D327" s="39"/>
      <c r="E327" s="186"/>
      <c r="G327" s="178"/>
      <c r="H327" s="303"/>
      <c r="I327" s="302"/>
      <c r="J327" s="279"/>
      <c r="K327" s="236"/>
    </row>
    <row r="328" spans="1:11" ht="12.75" customHeight="1" x14ac:dyDescent="0.2">
      <c r="A328" s="187"/>
      <c r="B328" s="219"/>
      <c r="C328" s="188"/>
      <c r="D328" s="190"/>
      <c r="E328" s="186"/>
      <c r="G328" s="178"/>
      <c r="H328" s="303"/>
      <c r="I328" s="302"/>
      <c r="J328" s="279"/>
      <c r="K328" s="236"/>
    </row>
    <row r="329" spans="1:11" ht="12.75" customHeight="1" x14ac:dyDescent="0.2">
      <c r="A329" s="187"/>
      <c r="B329" s="219"/>
      <c r="C329" s="297" t="s">
        <v>300</v>
      </c>
      <c r="D329" s="39"/>
      <c r="E329" s="186"/>
      <c r="G329" s="178"/>
      <c r="H329" s="303"/>
      <c r="I329" s="302"/>
      <c r="J329" s="279"/>
      <c r="K329" s="236"/>
    </row>
    <row r="330" spans="1:11" ht="12.75" customHeight="1" x14ac:dyDescent="0.2">
      <c r="A330" s="187"/>
      <c r="B330" s="219"/>
      <c r="C330" s="188"/>
      <c r="D330" s="190"/>
      <c r="E330" s="186"/>
      <c r="G330" s="178"/>
      <c r="H330" s="303"/>
      <c r="I330" s="302"/>
      <c r="J330" s="279"/>
      <c r="K330" s="236"/>
    </row>
    <row r="331" spans="1:11" ht="12.75" customHeight="1" x14ac:dyDescent="0.2">
      <c r="A331" s="187" t="str">
        <f>IF(ISBLANK(H331),"",($E$8&amp;"."&amp;+(COUNTA(H$7:H331))))</f>
        <v>6.1.81</v>
      </c>
      <c r="B331" s="219"/>
      <c r="C331" s="188"/>
      <c r="D331" s="190" t="s">
        <v>222</v>
      </c>
      <c r="E331" s="186" t="s">
        <v>223</v>
      </c>
      <c r="G331" s="178"/>
      <c r="H331" s="317" t="s">
        <v>241</v>
      </c>
      <c r="I331" s="302" t="s">
        <v>257</v>
      </c>
      <c r="J331" s="279"/>
      <c r="K331" s="236"/>
    </row>
    <row r="332" spans="1:11" ht="12.75" customHeight="1" x14ac:dyDescent="0.2">
      <c r="A332" s="187" t="str">
        <f>IF(ISBLANK(H332),"",($E$8&amp;"."&amp;+(COUNTA(H$7:H332))))</f>
        <v/>
      </c>
      <c r="B332" s="219"/>
      <c r="C332" s="188"/>
      <c r="D332" s="39"/>
      <c r="E332" s="186"/>
      <c r="G332" s="178"/>
      <c r="H332" s="303"/>
      <c r="I332" s="302"/>
      <c r="J332" s="279"/>
      <c r="K332" s="236"/>
    </row>
    <row r="333" spans="1:11" ht="12.75" customHeight="1" x14ac:dyDescent="0.2">
      <c r="A333" s="187" t="str">
        <f>IF(ISBLANK(H333),"",($E$8&amp;"."&amp;+(COUNTA(H$7:H333))))</f>
        <v>6.1.82</v>
      </c>
      <c r="B333" s="219"/>
      <c r="C333" s="188"/>
      <c r="D333" s="190" t="s">
        <v>225</v>
      </c>
      <c r="E333" s="186" t="s">
        <v>226</v>
      </c>
      <c r="G333" s="178"/>
      <c r="H333" s="303" t="str">
        <f>H331</f>
        <v>item</v>
      </c>
      <c r="I333" s="302">
        <v>2</v>
      </c>
      <c r="J333" s="279"/>
      <c r="K333" s="236"/>
    </row>
    <row r="334" spans="1:11" ht="12.75" customHeight="1" x14ac:dyDescent="0.2">
      <c r="A334" s="187"/>
      <c r="B334" s="219"/>
      <c r="C334" s="188"/>
      <c r="D334" s="189"/>
      <c r="E334" s="186"/>
      <c r="G334" s="178"/>
      <c r="H334" s="303"/>
      <c r="I334" s="302"/>
      <c r="J334" s="279"/>
      <c r="K334" s="236"/>
    </row>
    <row r="335" spans="1:11" ht="12.75" customHeight="1" x14ac:dyDescent="0.2">
      <c r="A335" s="187"/>
      <c r="B335" s="219"/>
      <c r="C335" s="197"/>
      <c r="D335" s="190"/>
      <c r="E335" s="186"/>
      <c r="G335" s="178"/>
      <c r="H335" s="303"/>
      <c r="I335" s="302"/>
      <c r="J335" s="279"/>
      <c r="K335" s="236"/>
    </row>
    <row r="336" spans="1:11" ht="12.75" customHeight="1" x14ac:dyDescent="0.2">
      <c r="A336" s="187" t="str">
        <f>IF(ISBLANK(H336),"",($E$8&amp;"."&amp;+(COUNTA(H$7:H336))))</f>
        <v/>
      </c>
      <c r="B336" s="219"/>
      <c r="C336" s="188"/>
      <c r="D336" s="190"/>
      <c r="E336" s="186"/>
      <c r="G336" s="178"/>
      <c r="H336" s="303"/>
      <c r="I336" s="302"/>
      <c r="J336" s="279"/>
      <c r="K336" s="236"/>
    </row>
    <row r="337" spans="1:11" ht="12.75" customHeight="1" x14ac:dyDescent="0.2">
      <c r="A337" s="187" t="str">
        <f>IF(ISBLANK(H337),"",($E$8&amp;"."&amp;+(COUNTA(H$7:H337))))</f>
        <v/>
      </c>
      <c r="B337" s="219"/>
      <c r="C337" s="196"/>
      <c r="D337" s="39"/>
      <c r="E337" s="186"/>
      <c r="G337" s="178"/>
      <c r="H337" s="303"/>
      <c r="I337" s="302"/>
      <c r="J337" s="279"/>
      <c r="K337" s="236"/>
    </row>
    <row r="338" spans="1:11" ht="12.75" customHeight="1" x14ac:dyDescent="0.2">
      <c r="A338" s="187"/>
      <c r="B338" s="219"/>
      <c r="C338" s="297" t="s">
        <v>240</v>
      </c>
      <c r="D338" s="189"/>
      <c r="E338" s="186"/>
      <c r="G338" s="178"/>
      <c r="H338" s="303"/>
      <c r="I338" s="302"/>
      <c r="J338" s="279"/>
      <c r="K338" s="236"/>
    </row>
    <row r="339" spans="1:11" ht="12.75" customHeight="1" x14ac:dyDescent="0.2">
      <c r="A339" s="187"/>
      <c r="B339" s="219"/>
      <c r="C339" s="324"/>
      <c r="D339" s="39"/>
      <c r="E339" s="186"/>
      <c r="G339" s="178"/>
      <c r="H339" s="303"/>
      <c r="I339" s="302"/>
      <c r="J339" s="279"/>
      <c r="K339" s="236"/>
    </row>
    <row r="340" spans="1:11" ht="12.75" customHeight="1" x14ac:dyDescent="0.2">
      <c r="A340" s="187" t="str">
        <f>IF(ISBLANK(H340),"",($E$8&amp;"."&amp;+(COUNTA(H$7:H340))))</f>
        <v>6.1.83</v>
      </c>
      <c r="B340" s="219"/>
      <c r="C340" s="188"/>
      <c r="D340" s="190" t="s">
        <v>222</v>
      </c>
      <c r="E340" s="186" t="s">
        <v>223</v>
      </c>
      <c r="G340" s="178"/>
      <c r="H340" s="317" t="s">
        <v>241</v>
      </c>
      <c r="I340" s="302" t="s">
        <v>257</v>
      </c>
      <c r="J340" s="279"/>
      <c r="K340" s="236"/>
    </row>
    <row r="341" spans="1:11" ht="12.75" customHeight="1" x14ac:dyDescent="0.2">
      <c r="A341" s="187" t="str">
        <f>IF(ISBLANK(H341),"",($E$8&amp;"."&amp;+(COUNTA(H$7:H341))))</f>
        <v/>
      </c>
      <c r="B341" s="219"/>
      <c r="C341" s="188"/>
      <c r="D341" s="39"/>
      <c r="E341" s="186"/>
      <c r="G341" s="178"/>
      <c r="H341" s="303"/>
      <c r="I341" s="302"/>
      <c r="J341" s="279"/>
      <c r="K341" s="236"/>
    </row>
    <row r="342" spans="1:11" ht="12.75" customHeight="1" x14ac:dyDescent="0.2">
      <c r="A342" s="187" t="str">
        <f>IF(ISBLANK(H342),"",($E$8&amp;"."&amp;+(COUNTA(H$7:H342))))</f>
        <v>6.1.84</v>
      </c>
      <c r="B342" s="219"/>
      <c r="C342" s="188"/>
      <c r="D342" s="190" t="s">
        <v>225</v>
      </c>
      <c r="E342" s="186" t="s">
        <v>226</v>
      </c>
      <c r="G342" s="178"/>
      <c r="H342" s="303" t="str">
        <f>H340</f>
        <v>item</v>
      </c>
      <c r="I342" s="302">
        <v>7</v>
      </c>
      <c r="J342" s="279"/>
      <c r="K342" s="236">
        <f>I342*J342</f>
        <v>0</v>
      </c>
    </row>
    <row r="343" spans="1:11" ht="12.75" customHeight="1" x14ac:dyDescent="0.2">
      <c r="A343" s="187"/>
      <c r="B343" s="219"/>
      <c r="C343" s="188"/>
      <c r="D343" s="190"/>
      <c r="E343" s="186"/>
      <c r="G343" s="178"/>
      <c r="H343" s="303"/>
      <c r="I343" s="302"/>
      <c r="J343" s="279"/>
      <c r="K343" s="236"/>
    </row>
    <row r="344" spans="1:11" ht="12.75" customHeight="1" x14ac:dyDescent="0.2">
      <c r="A344" s="187"/>
      <c r="B344" s="219"/>
      <c r="C344" s="297" t="s">
        <v>301</v>
      </c>
      <c r="D344" s="189"/>
      <c r="E344" s="186"/>
      <c r="G344" s="178"/>
      <c r="H344" s="303"/>
      <c r="I344" s="302"/>
      <c r="J344" s="279"/>
      <c r="K344" s="236"/>
    </row>
    <row r="345" spans="1:11" ht="12.75" customHeight="1" x14ac:dyDescent="0.2">
      <c r="A345" s="187"/>
      <c r="B345" s="219"/>
      <c r="C345" s="324"/>
      <c r="D345" s="39"/>
      <c r="E345" s="186"/>
      <c r="G345" s="178"/>
      <c r="H345" s="303"/>
      <c r="I345" s="302"/>
      <c r="J345" s="279"/>
      <c r="K345" s="236"/>
    </row>
    <row r="346" spans="1:11" ht="12.75" customHeight="1" x14ac:dyDescent="0.2">
      <c r="A346" s="187" t="str">
        <f>IF(ISBLANK(H346),"",($E$8&amp;"."&amp;+(COUNTA(H$7:H346))))</f>
        <v>6.1.85</v>
      </c>
      <c r="B346" s="219"/>
      <c r="C346" s="188"/>
      <c r="D346" s="190" t="s">
        <v>222</v>
      </c>
      <c r="E346" s="186" t="s">
        <v>223</v>
      </c>
      <c r="G346" s="178"/>
      <c r="H346" s="317" t="s">
        <v>241</v>
      </c>
      <c r="I346" s="302" t="s">
        <v>257</v>
      </c>
      <c r="J346" s="279"/>
      <c r="K346" s="236"/>
    </row>
    <row r="347" spans="1:11" ht="12.75" customHeight="1" x14ac:dyDescent="0.2">
      <c r="A347" s="187" t="str">
        <f>IF(ISBLANK(H347),"",($E$8&amp;"."&amp;+(COUNTA(H$7:H347))))</f>
        <v/>
      </c>
      <c r="B347" s="219"/>
      <c r="C347" s="188"/>
      <c r="D347" s="39"/>
      <c r="E347" s="186"/>
      <c r="G347" s="178"/>
      <c r="H347" s="303"/>
      <c r="I347" s="302"/>
      <c r="J347" s="279"/>
      <c r="K347" s="236"/>
    </row>
    <row r="348" spans="1:11" ht="12.75" customHeight="1" x14ac:dyDescent="0.2">
      <c r="A348" s="187" t="str">
        <f>IF(ISBLANK(H348),"",($E$8&amp;"."&amp;+(COUNTA(H$7:H348))))</f>
        <v>6.1.86</v>
      </c>
      <c r="B348" s="219"/>
      <c r="C348" s="188"/>
      <c r="D348" s="190" t="s">
        <v>225</v>
      </c>
      <c r="E348" s="186" t="s">
        <v>226</v>
      </c>
      <c r="G348" s="178"/>
      <c r="H348" s="303" t="str">
        <f>H346</f>
        <v>item</v>
      </c>
      <c r="I348" s="302">
        <v>1</v>
      </c>
      <c r="J348" s="279"/>
      <c r="K348" s="236">
        <f>I348*J348</f>
        <v>0</v>
      </c>
    </row>
    <row r="349" spans="1:11" ht="12.75" customHeight="1" x14ac:dyDescent="0.2">
      <c r="A349" s="187"/>
      <c r="B349" s="219"/>
      <c r="C349" s="188"/>
      <c r="D349" s="190"/>
      <c r="E349" s="186"/>
      <c r="G349" s="178"/>
      <c r="H349" s="303"/>
      <c r="I349" s="302"/>
      <c r="J349" s="279"/>
      <c r="K349" s="236"/>
    </row>
    <row r="350" spans="1:11" ht="12.75" customHeight="1" x14ac:dyDescent="0.2">
      <c r="A350" s="187"/>
      <c r="B350" s="219"/>
      <c r="C350" s="311" t="s">
        <v>302</v>
      </c>
      <c r="D350" s="189"/>
      <c r="E350" s="186"/>
      <c r="G350" s="178"/>
      <c r="H350" s="303"/>
      <c r="I350" s="302"/>
      <c r="J350" s="279"/>
      <c r="K350" s="236"/>
    </row>
    <row r="351" spans="1:11" ht="12.75" customHeight="1" x14ac:dyDescent="0.2">
      <c r="A351" s="187"/>
      <c r="B351" s="219"/>
      <c r="C351" s="188"/>
      <c r="D351" s="39"/>
      <c r="E351" s="186"/>
      <c r="G351" s="178"/>
      <c r="H351" s="303"/>
      <c r="I351" s="302"/>
      <c r="J351" s="279"/>
      <c r="K351" s="236"/>
    </row>
    <row r="352" spans="1:11" ht="12.75" customHeight="1" x14ac:dyDescent="0.2">
      <c r="A352" s="187"/>
      <c r="B352" s="219"/>
      <c r="C352" s="297" t="s">
        <v>303</v>
      </c>
      <c r="D352" s="190"/>
      <c r="E352" s="186"/>
      <c r="G352" s="178"/>
      <c r="H352" s="303"/>
      <c r="I352" s="302"/>
      <c r="J352" s="279"/>
      <c r="K352" s="236">
        <f>I352*J352</f>
        <v>0</v>
      </c>
    </row>
    <row r="353" spans="1:11" ht="12.75" customHeight="1" x14ac:dyDescent="0.2">
      <c r="A353" s="187"/>
      <c r="B353" s="219"/>
      <c r="C353" s="188"/>
      <c r="D353" s="39"/>
      <c r="E353" s="186"/>
      <c r="G353" s="178"/>
      <c r="H353" s="303"/>
      <c r="I353" s="302"/>
      <c r="J353" s="279"/>
      <c r="K353" s="236"/>
    </row>
    <row r="354" spans="1:11" ht="12.75" customHeight="1" x14ac:dyDescent="0.2">
      <c r="A354" s="187" t="str">
        <f>IF(ISBLANK(H354),"",($E$8&amp;"."&amp;+(COUNTA(H$7:H354))))</f>
        <v>6.1.87</v>
      </c>
      <c r="B354" s="219"/>
      <c r="C354" s="188"/>
      <c r="D354" s="190" t="s">
        <v>222</v>
      </c>
      <c r="E354" s="186" t="s">
        <v>223</v>
      </c>
      <c r="G354" s="178"/>
      <c r="H354" s="317" t="s">
        <v>276</v>
      </c>
      <c r="I354" s="302">
        <v>2</v>
      </c>
      <c r="J354" s="279"/>
      <c r="K354" s="236">
        <f>I354*J354</f>
        <v>0</v>
      </c>
    </row>
    <row r="355" spans="1:11" ht="12.75" customHeight="1" x14ac:dyDescent="0.2">
      <c r="A355" s="187" t="str">
        <f>IF(ISBLANK(H355),"",($E$8&amp;"."&amp;+(COUNTA(H$7:H355))))</f>
        <v/>
      </c>
      <c r="B355" s="219"/>
      <c r="C355" s="188"/>
      <c r="D355" s="39"/>
      <c r="E355" s="186"/>
      <c r="G355" s="178"/>
      <c r="H355" s="303"/>
      <c r="I355" s="302"/>
      <c r="J355" s="279"/>
      <c r="K355" s="236"/>
    </row>
    <row r="356" spans="1:11" ht="12.75" customHeight="1" x14ac:dyDescent="0.2">
      <c r="A356" s="187" t="str">
        <f>IF(ISBLANK(H356),"",($E$8&amp;"."&amp;+(COUNTA(H$7:H356))))</f>
        <v>6.1.88</v>
      </c>
      <c r="B356" s="219"/>
      <c r="C356" s="188"/>
      <c r="D356" s="190" t="s">
        <v>225</v>
      </c>
      <c r="E356" s="186" t="s">
        <v>226</v>
      </c>
      <c r="G356" s="178"/>
      <c r="H356" s="303" t="str">
        <f>H354</f>
        <v>Lot</v>
      </c>
      <c r="I356" s="302">
        <f>I354</f>
        <v>2</v>
      </c>
      <c r="J356" s="279"/>
      <c r="K356" s="236"/>
    </row>
    <row r="357" spans="1:11" ht="12.75" customHeight="1" x14ac:dyDescent="0.2">
      <c r="A357" s="187"/>
      <c r="B357" s="219"/>
      <c r="C357" s="188"/>
      <c r="D357" s="190"/>
      <c r="E357" s="186"/>
      <c r="G357" s="178"/>
      <c r="H357" s="303"/>
      <c r="I357" s="302"/>
      <c r="J357" s="279"/>
      <c r="K357" s="236"/>
    </row>
    <row r="358" spans="1:11" ht="12.75" customHeight="1" x14ac:dyDescent="0.2">
      <c r="A358" s="187"/>
      <c r="B358" s="219"/>
      <c r="C358" s="297" t="s">
        <v>242</v>
      </c>
      <c r="D358" s="186"/>
      <c r="E358" s="186"/>
      <c r="G358" s="178"/>
      <c r="H358" s="303"/>
      <c r="I358" s="302"/>
      <c r="J358" s="279"/>
      <c r="K358" s="236">
        <f>I358*J358</f>
        <v>0</v>
      </c>
    </row>
    <row r="359" spans="1:11" ht="12.75" customHeight="1" x14ac:dyDescent="0.2">
      <c r="A359" s="187"/>
      <c r="B359" s="219"/>
      <c r="C359" s="188"/>
      <c r="D359" s="186"/>
      <c r="E359" s="186"/>
      <c r="G359" s="178"/>
      <c r="H359" s="303"/>
      <c r="I359" s="302"/>
      <c r="J359" s="279"/>
      <c r="K359" s="236"/>
    </row>
    <row r="360" spans="1:11" ht="12.75" customHeight="1" x14ac:dyDescent="0.2">
      <c r="A360" s="187" t="str">
        <f>IF(ISBLANK(H360),"",($E$8&amp;"."&amp;+(COUNTA(H$7:H360))))</f>
        <v>6.1.89</v>
      </c>
      <c r="B360" s="219"/>
      <c r="C360" s="188"/>
      <c r="D360" s="190" t="s">
        <v>222</v>
      </c>
      <c r="E360" s="186" t="s">
        <v>223</v>
      </c>
      <c r="G360" s="178"/>
      <c r="H360" s="317" t="s">
        <v>276</v>
      </c>
      <c r="I360" s="302">
        <v>14</v>
      </c>
      <c r="J360" s="279"/>
      <c r="K360" s="236"/>
    </row>
    <row r="361" spans="1:11" ht="12.75" customHeight="1" x14ac:dyDescent="0.2">
      <c r="A361" s="187" t="str">
        <f>IF(ISBLANK(H361),"",($E$8&amp;"."&amp;+(COUNTA(H$7:H361))))</f>
        <v/>
      </c>
      <c r="B361" s="219"/>
      <c r="C361" s="188"/>
      <c r="D361" s="39"/>
      <c r="E361" s="186"/>
      <c r="G361" s="178"/>
      <c r="H361" s="303"/>
      <c r="I361" s="302"/>
      <c r="J361" s="279"/>
      <c r="K361" s="236"/>
    </row>
    <row r="362" spans="1:11" ht="12" customHeight="1" x14ac:dyDescent="0.2">
      <c r="A362" s="187" t="str">
        <f>IF(ISBLANK(H362),"",($E$8&amp;"."&amp;+(COUNTA(H$7:H362))))</f>
        <v>6.1.90</v>
      </c>
      <c r="B362" s="219"/>
      <c r="C362" s="188"/>
      <c r="D362" s="190" t="s">
        <v>225</v>
      </c>
      <c r="E362" s="186" t="s">
        <v>226</v>
      </c>
      <c r="G362" s="178"/>
      <c r="H362" s="303" t="str">
        <f>H360</f>
        <v>Lot</v>
      </c>
      <c r="I362" s="302">
        <f>I360</f>
        <v>14</v>
      </c>
      <c r="J362" s="279"/>
      <c r="K362" s="236"/>
    </row>
    <row r="363" spans="1:11" ht="12.75" customHeight="1" x14ac:dyDescent="0.2">
      <c r="A363" s="187"/>
      <c r="B363" s="219"/>
      <c r="C363" s="188"/>
      <c r="D363" s="231"/>
      <c r="E363" s="186"/>
      <c r="G363" s="178"/>
      <c r="H363" s="303"/>
      <c r="I363" s="302"/>
      <c r="J363" s="279"/>
      <c r="K363" s="236"/>
    </row>
    <row r="364" spans="1:11" ht="12.75" customHeight="1" x14ac:dyDescent="0.2">
      <c r="A364" s="187"/>
      <c r="B364" s="219"/>
      <c r="C364" s="311" t="s">
        <v>304</v>
      </c>
      <c r="D364" s="190"/>
      <c r="E364" s="186"/>
      <c r="G364" s="178"/>
      <c r="H364" s="303"/>
      <c r="I364" s="302"/>
      <c r="J364" s="279"/>
      <c r="K364" s="236"/>
    </row>
    <row r="365" spans="1:11" ht="12.75" customHeight="1" x14ac:dyDescent="0.2">
      <c r="A365" s="187"/>
      <c r="B365" s="219"/>
      <c r="C365" s="197"/>
      <c r="D365" s="190"/>
      <c r="E365" s="186"/>
      <c r="G365" s="178"/>
      <c r="H365" s="303"/>
      <c r="I365" s="302"/>
      <c r="J365" s="279"/>
      <c r="K365" s="236"/>
    </row>
    <row r="366" spans="1:11" ht="12.75" customHeight="1" x14ac:dyDescent="0.2">
      <c r="A366" s="187"/>
      <c r="B366" s="219"/>
      <c r="C366" s="297" t="s">
        <v>305</v>
      </c>
      <c r="D366" s="39"/>
      <c r="E366" s="186"/>
      <c r="G366" s="178"/>
      <c r="H366" s="303"/>
      <c r="I366" s="302"/>
      <c r="J366" s="279"/>
      <c r="K366" s="236"/>
    </row>
    <row r="367" spans="1:11" ht="12.75" customHeight="1" x14ac:dyDescent="0.2">
      <c r="A367" s="187"/>
      <c r="B367" s="219"/>
      <c r="C367" s="197"/>
      <c r="D367" s="190"/>
      <c r="E367" s="186"/>
      <c r="G367" s="178"/>
      <c r="H367" s="303"/>
      <c r="I367" s="302"/>
      <c r="J367" s="279"/>
      <c r="K367" s="236"/>
    </row>
    <row r="368" spans="1:11" ht="12.75" customHeight="1" x14ac:dyDescent="0.2">
      <c r="A368" s="187" t="str">
        <f>IF(ISBLANK(H368),"",($E$8&amp;"."&amp;+(COUNTA(H$7:H368))))</f>
        <v>6.1.91</v>
      </c>
      <c r="B368" s="219"/>
      <c r="C368" s="188"/>
      <c r="D368" s="190" t="s">
        <v>222</v>
      </c>
      <c r="E368" s="186" t="s">
        <v>223</v>
      </c>
      <c r="G368" s="178"/>
      <c r="H368" s="312" t="s">
        <v>268</v>
      </c>
      <c r="I368" s="302" t="s">
        <v>257</v>
      </c>
      <c r="J368" s="279"/>
      <c r="K368" s="236"/>
    </row>
    <row r="369" spans="1:11" ht="12.75" customHeight="1" x14ac:dyDescent="0.2">
      <c r="A369" s="187" t="str">
        <f>IF(ISBLANK(H369),"",($E$8&amp;"."&amp;+(COUNTA(H$7:H369))))</f>
        <v/>
      </c>
      <c r="B369" s="219"/>
      <c r="C369" s="188"/>
      <c r="D369" s="39"/>
      <c r="E369" s="186"/>
      <c r="G369" s="178"/>
      <c r="H369" s="303"/>
      <c r="I369" s="302"/>
      <c r="J369" s="279"/>
      <c r="K369" s="236"/>
    </row>
    <row r="370" spans="1:11" ht="12.75" customHeight="1" x14ac:dyDescent="0.2">
      <c r="A370" s="187" t="str">
        <f>IF(ISBLANK(H370),"",($E$8&amp;"."&amp;+(COUNTA(H$7:H370))))</f>
        <v>6.1.92</v>
      </c>
      <c r="B370" s="219"/>
      <c r="C370" s="188"/>
      <c r="D370" s="190" t="s">
        <v>225</v>
      </c>
      <c r="E370" s="186" t="s">
        <v>226</v>
      </c>
      <c r="G370" s="178"/>
      <c r="H370" s="303" t="str">
        <f>H368</f>
        <v>m³</v>
      </c>
      <c r="I370" s="302">
        <f>I182*1.1*0.8</f>
        <v>7392</v>
      </c>
      <c r="J370" s="279"/>
      <c r="K370" s="236"/>
    </row>
    <row r="371" spans="1:11" ht="12.75" customHeight="1" x14ac:dyDescent="0.2">
      <c r="A371" s="187"/>
      <c r="B371" s="219"/>
      <c r="C371" s="183"/>
      <c r="D371" s="190"/>
      <c r="E371" s="186"/>
      <c r="G371" s="178"/>
      <c r="H371" s="303"/>
      <c r="I371" s="302"/>
      <c r="J371" s="279"/>
      <c r="K371" s="236"/>
    </row>
    <row r="372" spans="1:11" ht="12.75" customHeight="1" x14ac:dyDescent="0.2">
      <c r="A372" s="187"/>
      <c r="B372" s="219"/>
      <c r="C372" s="297" t="s">
        <v>306</v>
      </c>
      <c r="D372" s="190"/>
      <c r="E372" s="186"/>
      <c r="G372" s="178"/>
      <c r="H372" s="303"/>
      <c r="I372" s="302"/>
      <c r="J372" s="279"/>
      <c r="K372" s="236"/>
    </row>
    <row r="373" spans="1:11" ht="12.75" customHeight="1" x14ac:dyDescent="0.2">
      <c r="A373" s="187"/>
      <c r="B373" s="219"/>
      <c r="C373" s="183"/>
      <c r="D373" s="190"/>
      <c r="E373" s="186"/>
      <c r="G373" s="178"/>
      <c r="H373" s="303"/>
      <c r="I373" s="302"/>
      <c r="J373" s="279"/>
      <c r="K373" s="236"/>
    </row>
    <row r="374" spans="1:11" ht="12.75" customHeight="1" x14ac:dyDescent="0.2">
      <c r="A374" s="187" t="str">
        <f>IF(ISBLANK(H374),"",($E$8&amp;"."&amp;+(COUNTA(H$7:H374))))</f>
        <v>6.1.93</v>
      </c>
      <c r="B374" s="219"/>
      <c r="C374" s="188"/>
      <c r="D374" s="190" t="s">
        <v>222</v>
      </c>
      <c r="E374" s="186" t="s">
        <v>223</v>
      </c>
      <c r="G374" s="178"/>
      <c r="H374" s="312" t="s">
        <v>268</v>
      </c>
      <c r="I374" s="302" t="s">
        <v>257</v>
      </c>
      <c r="J374" s="279"/>
      <c r="K374" s="236"/>
    </row>
    <row r="375" spans="1:11" ht="12.75" customHeight="1" x14ac:dyDescent="0.2">
      <c r="A375" s="187" t="str">
        <f>IF(ISBLANK(H375),"",($E$8&amp;"."&amp;+(COUNTA(H$7:H375))))</f>
        <v/>
      </c>
      <c r="B375" s="219"/>
      <c r="C375" s="188"/>
      <c r="D375" s="39"/>
      <c r="E375" s="186"/>
      <c r="G375" s="178"/>
      <c r="H375" s="303"/>
      <c r="I375" s="302"/>
      <c r="J375" s="279"/>
      <c r="K375" s="236"/>
    </row>
    <row r="376" spans="1:11" ht="12.75" customHeight="1" x14ac:dyDescent="0.2">
      <c r="A376" s="187" t="str">
        <f>IF(ISBLANK(H376),"",($E$8&amp;"."&amp;+(COUNTA(H$7:H376))))</f>
        <v>6.1.94</v>
      </c>
      <c r="B376" s="219"/>
      <c r="C376" s="188"/>
      <c r="D376" s="190" t="s">
        <v>225</v>
      </c>
      <c r="E376" s="186" t="s">
        <v>226</v>
      </c>
      <c r="G376" s="178"/>
      <c r="H376" s="303" t="str">
        <f>H374</f>
        <v>m³</v>
      </c>
      <c r="I376" s="603">
        <f>I370*0.6</f>
        <v>4435.2</v>
      </c>
      <c r="J376" s="279"/>
      <c r="K376" s="236"/>
    </row>
    <row r="377" spans="1:11" ht="12.75" customHeight="1" x14ac:dyDescent="0.2">
      <c r="A377" s="187"/>
      <c r="B377" s="219"/>
      <c r="C377" s="183"/>
      <c r="D377" s="190"/>
      <c r="E377" s="186"/>
      <c r="G377" s="178"/>
      <c r="H377" s="303"/>
      <c r="I377" s="302"/>
      <c r="J377" s="279"/>
      <c r="K377" s="236"/>
    </row>
    <row r="378" spans="1:11" ht="12.75" customHeight="1" x14ac:dyDescent="0.2">
      <c r="A378" s="187"/>
      <c r="B378" s="219"/>
      <c r="C378" s="297" t="s">
        <v>307</v>
      </c>
      <c r="D378" s="190"/>
      <c r="E378" s="186"/>
      <c r="G378" s="178"/>
      <c r="H378" s="303"/>
      <c r="I378" s="302"/>
      <c r="J378" s="279"/>
      <c r="K378" s="236"/>
    </row>
    <row r="379" spans="1:11" ht="12.75" customHeight="1" x14ac:dyDescent="0.2">
      <c r="A379" s="187"/>
      <c r="B379" s="219"/>
      <c r="C379" s="188"/>
      <c r="D379" s="190"/>
      <c r="E379" s="186"/>
      <c r="G379" s="178"/>
      <c r="H379" s="303"/>
      <c r="I379" s="302"/>
      <c r="J379" s="279"/>
      <c r="K379" s="236"/>
    </row>
    <row r="380" spans="1:11" ht="12.75" customHeight="1" x14ac:dyDescent="0.2">
      <c r="A380" s="187" t="str">
        <f>IF(ISBLANK(H380),"",($E$8&amp;"."&amp;+(COUNTA(H$7:H380))))</f>
        <v>6.1.95</v>
      </c>
      <c r="B380" s="219"/>
      <c r="C380" s="188"/>
      <c r="D380" s="190" t="s">
        <v>222</v>
      </c>
      <c r="E380" s="186" t="s">
        <v>223</v>
      </c>
      <c r="G380" s="178"/>
      <c r="H380" s="312" t="s">
        <v>268</v>
      </c>
      <c r="I380" s="302" t="s">
        <v>257</v>
      </c>
      <c r="J380" s="279"/>
      <c r="K380" s="236"/>
    </row>
    <row r="381" spans="1:11" ht="12.75" customHeight="1" x14ac:dyDescent="0.2">
      <c r="A381" s="187" t="str">
        <f>IF(ISBLANK(H381),"",($E$8&amp;"."&amp;+(COUNTA(H$7:H381))))</f>
        <v/>
      </c>
      <c r="B381" s="219"/>
      <c r="C381" s="188"/>
      <c r="D381" s="39"/>
      <c r="E381" s="186"/>
      <c r="G381" s="178"/>
      <c r="H381" s="303"/>
      <c r="I381" s="302"/>
      <c r="J381" s="279"/>
      <c r="K381" s="236"/>
    </row>
    <row r="382" spans="1:11" ht="12.75" customHeight="1" x14ac:dyDescent="0.2">
      <c r="A382" s="187" t="str">
        <f>IF(ISBLANK(H382),"",($E$8&amp;"."&amp;+(COUNTA(H$7:H382))))</f>
        <v>6.1.96</v>
      </c>
      <c r="B382" s="219"/>
      <c r="C382" s="188"/>
      <c r="D382" s="190" t="s">
        <v>225</v>
      </c>
      <c r="E382" s="186" t="s">
        <v>226</v>
      </c>
      <c r="G382" s="178"/>
      <c r="H382" s="303" t="str">
        <f>H380</f>
        <v>m³</v>
      </c>
      <c r="I382" s="603">
        <f>I370*0.2</f>
        <v>1478.4</v>
      </c>
      <c r="J382" s="279"/>
      <c r="K382" s="236"/>
    </row>
    <row r="383" spans="1:11" ht="12.75" customHeight="1" x14ac:dyDescent="0.2">
      <c r="A383" s="187"/>
      <c r="B383" s="219"/>
      <c r="C383" s="188"/>
      <c r="D383" s="190"/>
      <c r="E383" s="186"/>
      <c r="G383" s="178"/>
      <c r="H383" s="303"/>
      <c r="I383" s="302"/>
      <c r="J383" s="279"/>
      <c r="K383" s="236"/>
    </row>
    <row r="384" spans="1:11" ht="12.75" customHeight="1" x14ac:dyDescent="0.2">
      <c r="A384" s="187"/>
      <c r="B384" s="219"/>
      <c r="C384" s="297" t="s">
        <v>308</v>
      </c>
      <c r="D384" s="190"/>
      <c r="E384" s="186"/>
      <c r="G384" s="178"/>
      <c r="H384" s="303"/>
      <c r="I384" s="302"/>
      <c r="J384" s="279"/>
      <c r="K384" s="236"/>
    </row>
    <row r="385" spans="1:11" ht="12.75" customHeight="1" x14ac:dyDescent="0.2">
      <c r="A385" s="187"/>
      <c r="B385" s="219"/>
      <c r="C385" s="188"/>
      <c r="D385" s="190"/>
      <c r="E385" s="186"/>
      <c r="G385" s="178"/>
      <c r="H385" s="303"/>
      <c r="I385" s="302"/>
      <c r="J385" s="279"/>
      <c r="K385" s="236"/>
    </row>
    <row r="386" spans="1:11" ht="12.75" customHeight="1" x14ac:dyDescent="0.2">
      <c r="A386" s="187" t="str">
        <f>IF(ISBLANK(H386),"",($E$8&amp;"."&amp;+(COUNTA(H$7:H386))))</f>
        <v>6.1.97</v>
      </c>
      <c r="B386" s="219"/>
      <c r="C386" s="188"/>
      <c r="D386" s="190" t="s">
        <v>222</v>
      </c>
      <c r="E386" s="186" t="s">
        <v>223</v>
      </c>
      <c r="G386" s="178"/>
      <c r="H386" s="312" t="s">
        <v>268</v>
      </c>
      <c r="I386" s="302" t="s">
        <v>257</v>
      </c>
      <c r="J386" s="279"/>
      <c r="K386" s="236"/>
    </row>
    <row r="387" spans="1:11" ht="12.75" customHeight="1" x14ac:dyDescent="0.2">
      <c r="A387" s="187" t="str">
        <f>IF(ISBLANK(H387),"",($E$8&amp;"."&amp;+(COUNTA(H$7:H387))))</f>
        <v/>
      </c>
      <c r="B387" s="219"/>
      <c r="C387" s="188"/>
      <c r="D387" s="39"/>
      <c r="E387" s="186"/>
      <c r="G387" s="178"/>
      <c r="H387" s="303"/>
      <c r="I387" s="302"/>
      <c r="J387" s="279"/>
      <c r="K387" s="236"/>
    </row>
    <row r="388" spans="1:11" ht="12.75" customHeight="1" x14ac:dyDescent="0.2">
      <c r="A388" s="187" t="str">
        <f>IF(ISBLANK(H388),"",($E$8&amp;"."&amp;+(COUNTA(H$7:H388))))</f>
        <v>6.1.98</v>
      </c>
      <c r="B388" s="219"/>
      <c r="C388" s="188"/>
      <c r="D388" s="190" t="s">
        <v>225</v>
      </c>
      <c r="E388" s="186" t="s">
        <v>226</v>
      </c>
      <c r="G388" s="178"/>
      <c r="H388" s="303" t="str">
        <f>H386</f>
        <v>m³</v>
      </c>
      <c r="I388" s="603">
        <f>I370*0.2</f>
        <v>1478.4</v>
      </c>
      <c r="J388" s="279"/>
      <c r="K388" s="236"/>
    </row>
    <row r="389" spans="1:11" ht="12.75" customHeight="1" x14ac:dyDescent="0.2">
      <c r="A389" s="187"/>
      <c r="B389" s="219"/>
      <c r="C389" s="188"/>
      <c r="D389" s="190"/>
      <c r="E389" s="186"/>
      <c r="G389" s="178"/>
      <c r="H389" s="303"/>
      <c r="I389" s="302"/>
      <c r="J389" s="279"/>
      <c r="K389" s="236"/>
    </row>
    <row r="390" spans="1:11" ht="12.75" customHeight="1" x14ac:dyDescent="0.2">
      <c r="A390" s="187"/>
      <c r="B390" s="219"/>
      <c r="C390" s="297"/>
      <c r="D390" s="190"/>
      <c r="E390" s="186"/>
      <c r="G390" s="178"/>
      <c r="H390" s="303"/>
      <c r="I390" s="302"/>
      <c r="J390" s="279"/>
      <c r="K390" s="236"/>
    </row>
    <row r="391" spans="1:11" s="203" customFormat="1" ht="12.75" customHeight="1" x14ac:dyDescent="0.2">
      <c r="A391" s="198"/>
      <c r="B391" s="199"/>
      <c r="C391" s="200"/>
      <c r="D391" s="200"/>
      <c r="E391" s="200"/>
      <c r="F391" s="200"/>
      <c r="G391" s="200"/>
      <c r="H391" s="305"/>
      <c r="I391" s="306"/>
      <c r="J391" s="226" t="s">
        <v>106</v>
      </c>
      <c r="K391" s="237">
        <f>SUM(K320:K390)</f>
        <v>0</v>
      </c>
    </row>
    <row r="392" spans="1:11" s="203" customFormat="1" ht="12.75" customHeight="1" x14ac:dyDescent="0.2">
      <c r="A392" s="198"/>
      <c r="B392" s="272"/>
      <c r="C392" s="274"/>
      <c r="D392" s="200"/>
      <c r="E392" s="200"/>
      <c r="F392" s="200"/>
      <c r="G392" s="276"/>
      <c r="H392" s="307"/>
      <c r="I392" s="309"/>
      <c r="J392" s="326" t="s">
        <v>107</v>
      </c>
      <c r="K392" s="275">
        <f>K391</f>
        <v>0</v>
      </c>
    </row>
    <row r="393" spans="1:11" s="383" customFormat="1" ht="12.75" customHeight="1" x14ac:dyDescent="0.2">
      <c r="A393" s="378"/>
      <c r="B393" s="390"/>
      <c r="C393" s="434"/>
      <c r="D393" s="393"/>
      <c r="E393" s="393"/>
      <c r="F393" s="393"/>
      <c r="G393" s="384"/>
      <c r="H393" s="386"/>
      <c r="I393" s="435"/>
      <c r="J393" s="430"/>
      <c r="K393" s="436"/>
    </row>
    <row r="394" spans="1:11" ht="12.75" customHeight="1" x14ac:dyDescent="0.2">
      <c r="A394" s="187"/>
      <c r="B394" s="219"/>
      <c r="C394" s="375" t="s">
        <v>309</v>
      </c>
      <c r="D394" s="190"/>
      <c r="E394" s="186"/>
      <c r="G394" s="178"/>
      <c r="H394" s="303"/>
      <c r="I394" s="302"/>
      <c r="J394" s="279"/>
      <c r="K394" s="236"/>
    </row>
    <row r="395" spans="1:11" ht="12.75" customHeight="1" x14ac:dyDescent="0.2">
      <c r="A395" s="187"/>
      <c r="B395" s="219"/>
      <c r="C395" s="188"/>
      <c r="D395" s="190"/>
      <c r="E395" s="186"/>
      <c r="G395" s="178"/>
      <c r="H395" s="303"/>
      <c r="I395" s="302"/>
      <c r="J395" s="279"/>
      <c r="K395" s="236"/>
    </row>
    <row r="396" spans="1:11" ht="12.75" customHeight="1" x14ac:dyDescent="0.2">
      <c r="A396" s="187" t="str">
        <f>IF(ISBLANK(H396),"",($E$8&amp;"."&amp;+(COUNTA(H$7:H396))))</f>
        <v>6.1.99</v>
      </c>
      <c r="B396" s="219"/>
      <c r="C396" s="188"/>
      <c r="D396" s="190" t="s">
        <v>222</v>
      </c>
      <c r="E396" s="186" t="s">
        <v>223</v>
      </c>
      <c r="G396" s="178"/>
      <c r="H396" s="312" t="s">
        <v>268</v>
      </c>
      <c r="I396" s="302">
        <v>1</v>
      </c>
      <c r="J396" s="279"/>
      <c r="K396" s="236"/>
    </row>
    <row r="397" spans="1:11" ht="12.75" customHeight="1" x14ac:dyDescent="0.2">
      <c r="A397" s="187" t="str">
        <f>IF(ISBLANK(H397),"",($E$8&amp;"."&amp;+(COUNTA(H$7:H397))))</f>
        <v/>
      </c>
      <c r="B397" s="219"/>
      <c r="C397" s="188"/>
      <c r="D397" s="39"/>
      <c r="E397" s="186"/>
      <c r="G397" s="178"/>
      <c r="H397" s="303"/>
      <c r="I397" s="302"/>
      <c r="J397" s="279"/>
      <c r="K397" s="236"/>
    </row>
    <row r="398" spans="1:11" ht="12.75" customHeight="1" x14ac:dyDescent="0.2">
      <c r="A398" s="187" t="str">
        <f>IF(ISBLANK(H398),"",($E$8&amp;"."&amp;+(COUNTA(H$7:H398))))</f>
        <v>6.1.100</v>
      </c>
      <c r="B398" s="219"/>
      <c r="C398" s="188"/>
      <c r="D398" s="190" t="s">
        <v>225</v>
      </c>
      <c r="E398" s="186" t="s">
        <v>226</v>
      </c>
      <c r="G398" s="178"/>
      <c r="H398" s="303" t="str">
        <f>H396</f>
        <v>m³</v>
      </c>
      <c r="I398" s="302">
        <v>1</v>
      </c>
      <c r="J398" s="279"/>
      <c r="K398" s="236"/>
    </row>
    <row r="399" spans="1:11" ht="12.75" customHeight="1" x14ac:dyDescent="0.2">
      <c r="A399" s="187"/>
      <c r="B399" s="219"/>
      <c r="C399" s="188"/>
      <c r="D399" s="190"/>
      <c r="E399" s="186"/>
      <c r="G399" s="178"/>
      <c r="H399" s="303"/>
      <c r="I399" s="302"/>
      <c r="J399" s="279"/>
      <c r="K399" s="236"/>
    </row>
    <row r="400" spans="1:11" ht="12.75" customHeight="1" x14ac:dyDescent="0.2">
      <c r="A400" s="187"/>
      <c r="B400" s="219"/>
      <c r="C400" s="375" t="s">
        <v>311</v>
      </c>
      <c r="D400" s="190"/>
      <c r="E400" s="186"/>
      <c r="G400" s="178"/>
      <c r="H400" s="303"/>
      <c r="I400" s="302"/>
      <c r="J400" s="279"/>
      <c r="K400" s="236"/>
    </row>
    <row r="401" spans="1:11" ht="12.75" customHeight="1" x14ac:dyDescent="0.2">
      <c r="A401" s="187"/>
      <c r="B401" s="219"/>
      <c r="C401" s="188"/>
      <c r="D401" s="190"/>
      <c r="E401" s="186"/>
      <c r="G401" s="178"/>
      <c r="H401" s="303"/>
      <c r="I401" s="302"/>
      <c r="J401" s="279"/>
      <c r="K401" s="236"/>
    </row>
    <row r="402" spans="1:11" ht="12.75" customHeight="1" x14ac:dyDescent="0.2">
      <c r="A402" s="187" t="str">
        <f>IF(ISBLANK(H402),"",($E$8&amp;"."&amp;+(COUNTA(H$7:H402))))</f>
        <v>6.1.101</v>
      </c>
      <c r="B402" s="219"/>
      <c r="C402" s="188"/>
      <c r="D402" s="190" t="s">
        <v>222</v>
      </c>
      <c r="E402" s="186" t="s">
        <v>223</v>
      </c>
      <c r="G402" s="178"/>
      <c r="H402" s="312" t="s">
        <v>268</v>
      </c>
      <c r="I402" s="302">
        <v>160</v>
      </c>
      <c r="J402" s="279"/>
      <c r="K402" s="236"/>
    </row>
    <row r="403" spans="1:11" ht="12.75" customHeight="1" x14ac:dyDescent="0.2">
      <c r="A403" s="187" t="str">
        <f>IF(ISBLANK(H403),"",($E$8&amp;"."&amp;+(COUNTA(H$7:H403))))</f>
        <v/>
      </c>
      <c r="B403" s="219"/>
      <c r="C403" s="188"/>
      <c r="D403" s="39"/>
      <c r="E403" s="186"/>
      <c r="G403" s="178"/>
      <c r="H403" s="303"/>
      <c r="I403" s="302"/>
      <c r="J403" s="279"/>
      <c r="K403" s="236"/>
    </row>
    <row r="404" spans="1:11" ht="12.75" customHeight="1" x14ac:dyDescent="0.2">
      <c r="A404" s="187" t="str">
        <f>IF(ISBLANK(H404),"",($E$8&amp;"."&amp;+(COUNTA(H$7:H404))))</f>
        <v>6.1.102</v>
      </c>
      <c r="B404" s="219"/>
      <c r="C404" s="188"/>
      <c r="D404" s="190" t="s">
        <v>225</v>
      </c>
      <c r="E404" s="186" t="s">
        <v>226</v>
      </c>
      <c r="G404" s="178"/>
      <c r="H404" s="303" t="str">
        <f>H402</f>
        <v>m³</v>
      </c>
      <c r="I404" s="302">
        <f>I402</f>
        <v>160</v>
      </c>
      <c r="J404" s="279"/>
      <c r="K404" s="236"/>
    </row>
    <row r="405" spans="1:11" ht="12.75" customHeight="1" x14ac:dyDescent="0.2">
      <c r="A405" s="187"/>
      <c r="B405" s="219"/>
      <c r="C405" s="188"/>
      <c r="D405" s="186"/>
      <c r="E405" s="186"/>
      <c r="G405" s="178"/>
      <c r="H405" s="303"/>
      <c r="I405" s="302"/>
      <c r="J405" s="279"/>
      <c r="K405" s="236"/>
    </row>
    <row r="406" spans="1:11" ht="12.75" customHeight="1" x14ac:dyDescent="0.2">
      <c r="A406" s="187"/>
      <c r="B406" s="219"/>
      <c r="C406" s="573" t="s">
        <v>312</v>
      </c>
      <c r="D406" s="598"/>
      <c r="E406" s="598"/>
      <c r="F406" s="598"/>
      <c r="G406" s="578"/>
      <c r="H406" s="303"/>
      <c r="I406" s="302"/>
      <c r="J406" s="279"/>
      <c r="K406" s="236"/>
    </row>
    <row r="407" spans="1:11" ht="12.75" customHeight="1" x14ac:dyDescent="0.2">
      <c r="A407" s="187"/>
      <c r="B407" s="219"/>
      <c r="C407" s="573"/>
      <c r="D407" s="598"/>
      <c r="E407" s="598"/>
      <c r="F407" s="598"/>
      <c r="G407" s="578"/>
      <c r="H407" s="303"/>
      <c r="I407" s="302"/>
      <c r="J407" s="279"/>
      <c r="K407" s="236"/>
    </row>
    <row r="408" spans="1:11" ht="12.75" customHeight="1" x14ac:dyDescent="0.2">
      <c r="A408" s="187"/>
      <c r="B408" s="219"/>
      <c r="C408" s="188"/>
      <c r="D408" s="186"/>
      <c r="E408" s="186"/>
      <c r="G408" s="178"/>
      <c r="H408" s="303"/>
      <c r="I408" s="302"/>
      <c r="J408" s="279"/>
      <c r="K408" s="236"/>
    </row>
    <row r="409" spans="1:11" ht="12.75" customHeight="1" x14ac:dyDescent="0.2">
      <c r="A409" s="187" t="str">
        <f>IF(ISBLANK(H409),"",($E$8&amp;"."&amp;+(COUNTA(H$7:H409))))</f>
        <v>6.1.103</v>
      </c>
      <c r="B409" s="219"/>
      <c r="C409" s="188"/>
      <c r="D409" s="190" t="s">
        <v>222</v>
      </c>
      <c r="E409" s="186" t="s">
        <v>223</v>
      </c>
      <c r="G409" s="178"/>
      <c r="H409" s="312" t="s">
        <v>268</v>
      </c>
      <c r="I409" s="302">
        <v>160</v>
      </c>
      <c r="J409" s="279"/>
      <c r="K409" s="236"/>
    </row>
    <row r="410" spans="1:11" ht="12.75" customHeight="1" x14ac:dyDescent="0.2">
      <c r="A410" s="187" t="str">
        <f>IF(ISBLANK(H410),"",($E$8&amp;"."&amp;+(COUNTA(H$7:H410))))</f>
        <v/>
      </c>
      <c r="B410" s="219"/>
      <c r="C410" s="188"/>
      <c r="D410" s="39"/>
      <c r="E410" s="186"/>
      <c r="G410" s="178"/>
      <c r="H410" s="303"/>
      <c r="I410" s="302"/>
      <c r="J410" s="279"/>
      <c r="K410" s="236"/>
    </row>
    <row r="411" spans="1:11" ht="12.75" customHeight="1" x14ac:dyDescent="0.2">
      <c r="A411" s="187" t="str">
        <f>IF(ISBLANK(H411),"",($E$8&amp;"."&amp;+(COUNTA(H$7:H411))))</f>
        <v>6.1.104</v>
      </c>
      <c r="B411" s="219"/>
      <c r="C411" s="188"/>
      <c r="D411" s="190" t="s">
        <v>225</v>
      </c>
      <c r="E411" s="186" t="s">
        <v>226</v>
      </c>
      <c r="G411" s="178"/>
      <c r="H411" s="303" t="str">
        <f>H409</f>
        <v>m³</v>
      </c>
      <c r="I411" s="302">
        <f>I409</f>
        <v>160</v>
      </c>
      <c r="J411" s="279"/>
      <c r="K411" s="236"/>
    </row>
    <row r="412" spans="1:11" ht="12.75" customHeight="1" x14ac:dyDescent="0.2">
      <c r="A412" s="187"/>
      <c r="B412" s="219"/>
      <c r="C412" s="188"/>
      <c r="D412" s="186"/>
      <c r="E412" s="186"/>
      <c r="G412" s="178"/>
      <c r="H412" s="303"/>
      <c r="I412" s="302"/>
      <c r="J412" s="279"/>
      <c r="K412" s="236"/>
    </row>
    <row r="413" spans="1:11" ht="12.75" customHeight="1" x14ac:dyDescent="0.2">
      <c r="A413" s="187"/>
      <c r="B413" s="219"/>
      <c r="C413" s="297" t="s">
        <v>313</v>
      </c>
      <c r="D413" s="186"/>
      <c r="E413" s="186"/>
      <c r="G413" s="178"/>
      <c r="H413" s="303"/>
      <c r="I413" s="302"/>
      <c r="J413" s="279"/>
      <c r="K413" s="236"/>
    </row>
    <row r="414" spans="1:11" ht="12.75" customHeight="1" x14ac:dyDescent="0.2">
      <c r="A414" s="187"/>
      <c r="B414" s="219"/>
      <c r="C414" s="188"/>
      <c r="D414" s="186"/>
      <c r="E414" s="186"/>
      <c r="G414" s="178"/>
      <c r="H414" s="303"/>
      <c r="I414" s="302"/>
      <c r="J414" s="279"/>
      <c r="K414" s="236"/>
    </row>
    <row r="415" spans="1:11" ht="12.75" customHeight="1" x14ac:dyDescent="0.2">
      <c r="A415" s="187" t="str">
        <f>IF(ISBLANK(H415),"",($E$8&amp;"."&amp;+(COUNTA(H$7:H415))))</f>
        <v>6.1.105</v>
      </c>
      <c r="B415" s="219"/>
      <c r="C415" s="188"/>
      <c r="D415" s="190" t="s">
        <v>222</v>
      </c>
      <c r="E415" s="186" t="s">
        <v>223</v>
      </c>
      <c r="G415" s="178"/>
      <c r="H415" s="312" t="s">
        <v>268</v>
      </c>
      <c r="I415" s="302">
        <v>12</v>
      </c>
      <c r="J415" s="279"/>
      <c r="K415" s="236"/>
    </row>
    <row r="416" spans="1:11" ht="12.75" customHeight="1" x14ac:dyDescent="0.2">
      <c r="A416" s="187" t="str">
        <f>IF(ISBLANK(H416),"",($E$8&amp;"."&amp;+(COUNTA(H$7:H416))))</f>
        <v/>
      </c>
      <c r="B416" s="219"/>
      <c r="C416" s="188"/>
      <c r="D416" s="39"/>
      <c r="E416" s="186"/>
      <c r="G416" s="178"/>
      <c r="H416" s="303"/>
      <c r="I416" s="302"/>
      <c r="J416" s="279"/>
      <c r="K416" s="236"/>
    </row>
    <row r="417" spans="1:11" ht="12.75" customHeight="1" x14ac:dyDescent="0.2">
      <c r="A417" s="187" t="str">
        <f>IF(ISBLANK(H417),"",($E$8&amp;"."&amp;+(COUNTA(H$7:H417))))</f>
        <v>6.1.106</v>
      </c>
      <c r="B417" s="219"/>
      <c r="C417" s="188"/>
      <c r="D417" s="190" t="s">
        <v>225</v>
      </c>
      <c r="E417" s="186" t="s">
        <v>226</v>
      </c>
      <c r="G417" s="178"/>
      <c r="H417" s="303" t="str">
        <f>H415</f>
        <v>m³</v>
      </c>
      <c r="I417" s="302">
        <f>I415</f>
        <v>12</v>
      </c>
      <c r="J417" s="279"/>
      <c r="K417" s="236"/>
    </row>
    <row r="418" spans="1:11" ht="12.75" customHeight="1" x14ac:dyDescent="0.2">
      <c r="A418" s="187"/>
      <c r="B418" s="219"/>
      <c r="C418" s="188"/>
      <c r="D418" s="186"/>
      <c r="E418" s="186"/>
      <c r="G418" s="178"/>
      <c r="H418" s="303"/>
      <c r="I418" s="302"/>
      <c r="J418" s="279"/>
      <c r="K418" s="236"/>
    </row>
    <row r="419" spans="1:11" ht="12.75" customHeight="1" x14ac:dyDescent="0.2">
      <c r="A419" s="187"/>
      <c r="B419" s="219"/>
      <c r="C419" s="297" t="s">
        <v>314</v>
      </c>
      <c r="D419" s="186"/>
      <c r="E419" s="186"/>
      <c r="G419" s="178"/>
      <c r="H419" s="303"/>
      <c r="I419" s="302"/>
      <c r="J419" s="279"/>
      <c r="K419" s="236"/>
    </row>
    <row r="420" spans="1:11" ht="12.75" customHeight="1" x14ac:dyDescent="0.2">
      <c r="A420" s="187"/>
      <c r="B420" s="219"/>
      <c r="C420" s="188"/>
      <c r="D420" s="186"/>
      <c r="E420" s="186"/>
      <c r="G420" s="178"/>
      <c r="H420" s="303"/>
      <c r="I420" s="302"/>
      <c r="J420" s="279"/>
      <c r="K420" s="236"/>
    </row>
    <row r="421" spans="1:11" ht="12.75" customHeight="1" x14ac:dyDescent="0.2">
      <c r="A421" s="187" t="str">
        <f>IF(ISBLANK(H421),"",($E$8&amp;"."&amp;+(COUNTA(H$7:H421))))</f>
        <v>6.1.107</v>
      </c>
      <c r="B421" s="219"/>
      <c r="C421" s="188"/>
      <c r="D421" s="190" t="s">
        <v>222</v>
      </c>
      <c r="E421" s="186" t="s">
        <v>223</v>
      </c>
      <c r="G421" s="178"/>
      <c r="H421" s="312" t="s">
        <v>268</v>
      </c>
      <c r="I421" s="302">
        <v>2.9</v>
      </c>
      <c r="J421" s="279"/>
      <c r="K421" s="236"/>
    </row>
    <row r="422" spans="1:11" ht="12.75" customHeight="1" x14ac:dyDescent="0.2">
      <c r="A422" s="187" t="str">
        <f>IF(ISBLANK(H422),"",($E$8&amp;"."&amp;+(COUNTA(H$7:H422))))</f>
        <v/>
      </c>
      <c r="B422" s="219"/>
      <c r="C422" s="188"/>
      <c r="D422" s="39"/>
      <c r="E422" s="186"/>
      <c r="G422" s="178"/>
      <c r="H422" s="303"/>
      <c r="I422" s="302"/>
      <c r="J422" s="279"/>
      <c r="K422" s="236"/>
    </row>
    <row r="423" spans="1:11" ht="12.75" customHeight="1" x14ac:dyDescent="0.2">
      <c r="A423" s="187" t="str">
        <f>IF(ISBLANK(H423),"",($E$8&amp;"."&amp;+(COUNTA(H$7:H423))))</f>
        <v>6.1.108</v>
      </c>
      <c r="B423" s="219"/>
      <c r="C423" s="188"/>
      <c r="D423" s="190" t="s">
        <v>225</v>
      </c>
      <c r="E423" s="186" t="s">
        <v>226</v>
      </c>
      <c r="G423" s="178"/>
      <c r="H423" s="303" t="str">
        <f>H421</f>
        <v>m³</v>
      </c>
      <c r="I423" s="302">
        <f>I421</f>
        <v>2.9</v>
      </c>
      <c r="J423" s="279"/>
      <c r="K423" s="236"/>
    </row>
    <row r="424" spans="1:11" ht="12.75" customHeight="1" x14ac:dyDescent="0.2">
      <c r="A424" s="187"/>
      <c r="B424" s="219"/>
      <c r="C424" s="188"/>
      <c r="D424" s="186"/>
      <c r="E424" s="186"/>
      <c r="G424" s="178"/>
      <c r="H424" s="303"/>
      <c r="I424" s="302"/>
      <c r="J424" s="279"/>
      <c r="K424" s="236"/>
    </row>
    <row r="425" spans="1:11" ht="12.75" customHeight="1" x14ac:dyDescent="0.2">
      <c r="A425" s="187"/>
      <c r="B425" s="219"/>
      <c r="C425" s="297" t="s">
        <v>315</v>
      </c>
      <c r="D425" s="186"/>
      <c r="E425" s="186"/>
      <c r="G425" s="178"/>
      <c r="H425" s="303"/>
      <c r="I425" s="302"/>
      <c r="J425" s="279"/>
      <c r="K425" s="236"/>
    </row>
    <row r="426" spans="1:11" ht="12.75" customHeight="1" x14ac:dyDescent="0.2">
      <c r="A426" s="187"/>
      <c r="B426" s="219"/>
      <c r="C426" s="188"/>
      <c r="D426" s="186"/>
      <c r="E426" s="186"/>
      <c r="G426" s="178"/>
      <c r="H426" s="303"/>
      <c r="I426" s="302"/>
      <c r="J426" s="279"/>
      <c r="K426" s="236"/>
    </row>
    <row r="427" spans="1:11" ht="12.75" customHeight="1" x14ac:dyDescent="0.2">
      <c r="A427" s="187" t="str">
        <f>IF(ISBLANK(H427),"",($E$8&amp;"."&amp;+(COUNTA(H$7:H427))))</f>
        <v>6.1.109</v>
      </c>
      <c r="B427" s="219"/>
      <c r="C427" s="188"/>
      <c r="D427" s="190" t="s">
        <v>222</v>
      </c>
      <c r="E427" s="186" t="s">
        <v>223</v>
      </c>
      <c r="G427" s="178"/>
      <c r="H427" s="312" t="s">
        <v>268</v>
      </c>
      <c r="I427" s="302">
        <v>2.9</v>
      </c>
      <c r="J427" s="279"/>
      <c r="K427" s="236"/>
    </row>
    <row r="428" spans="1:11" ht="12.75" customHeight="1" x14ac:dyDescent="0.2">
      <c r="A428" s="187" t="str">
        <f>IF(ISBLANK(H428),"",($E$8&amp;"."&amp;+(COUNTA(H$7:H428))))</f>
        <v/>
      </c>
      <c r="B428" s="219"/>
      <c r="C428" s="188"/>
      <c r="D428" s="39"/>
      <c r="E428" s="186"/>
      <c r="G428" s="178"/>
      <c r="H428" s="303"/>
      <c r="I428" s="302"/>
      <c r="J428" s="279"/>
      <c r="K428" s="236"/>
    </row>
    <row r="429" spans="1:11" ht="12.75" customHeight="1" x14ac:dyDescent="0.2">
      <c r="A429" s="187" t="str">
        <f>IF(ISBLANK(H429),"",($E$8&amp;"."&amp;+(COUNTA(H$7:H429))))</f>
        <v>6.1.110</v>
      </c>
      <c r="B429" s="219"/>
      <c r="C429" s="188"/>
      <c r="D429" s="190" t="s">
        <v>225</v>
      </c>
      <c r="E429" s="186" t="s">
        <v>226</v>
      </c>
      <c r="G429" s="178"/>
      <c r="H429" s="303" t="str">
        <f>H427</f>
        <v>m³</v>
      </c>
      <c r="I429" s="302">
        <f>I427</f>
        <v>2.9</v>
      </c>
      <c r="J429" s="279"/>
      <c r="K429" s="236"/>
    </row>
    <row r="430" spans="1:11" ht="12.75" customHeight="1" x14ac:dyDescent="0.2">
      <c r="A430" s="187"/>
      <c r="B430" s="219"/>
      <c r="C430" s="188"/>
      <c r="D430" s="186"/>
      <c r="E430" s="186"/>
      <c r="G430" s="178"/>
      <c r="H430" s="303"/>
      <c r="I430" s="302"/>
      <c r="J430" s="279"/>
      <c r="K430" s="236"/>
    </row>
    <row r="431" spans="1:11" ht="12.75" customHeight="1" x14ac:dyDescent="0.2">
      <c r="A431" s="187"/>
      <c r="B431" s="219"/>
      <c r="C431" s="297" t="s">
        <v>316</v>
      </c>
      <c r="D431" s="186"/>
      <c r="E431" s="186"/>
      <c r="G431" s="178"/>
      <c r="H431" s="303"/>
      <c r="I431" s="302"/>
      <c r="J431" s="279"/>
      <c r="K431" s="236"/>
    </row>
    <row r="432" spans="1:11" ht="12.75" customHeight="1" x14ac:dyDescent="0.2">
      <c r="A432" s="187"/>
      <c r="B432" s="219"/>
      <c r="C432" s="188"/>
      <c r="D432" s="186"/>
      <c r="E432" s="186"/>
      <c r="G432" s="178"/>
      <c r="H432" s="303"/>
      <c r="I432" s="302"/>
      <c r="J432" s="279"/>
      <c r="K432" s="236"/>
    </row>
    <row r="433" spans="1:11" ht="12.75" customHeight="1" x14ac:dyDescent="0.2">
      <c r="A433" s="187" t="str">
        <f>IF(ISBLANK(H433),"",($E$8&amp;"."&amp;+(COUNTA(H$7:H433))))</f>
        <v>6.1.111</v>
      </c>
      <c r="B433" s="219"/>
      <c r="C433" s="188"/>
      <c r="D433" s="190" t="s">
        <v>222</v>
      </c>
      <c r="E433" s="186" t="s">
        <v>223</v>
      </c>
      <c r="G433" s="178"/>
      <c r="H433" s="312" t="s">
        <v>268</v>
      </c>
      <c r="I433" s="302">
        <v>3</v>
      </c>
      <c r="J433" s="279"/>
      <c r="K433" s="236"/>
    </row>
    <row r="434" spans="1:11" ht="12.75" customHeight="1" x14ac:dyDescent="0.2">
      <c r="A434" s="187" t="str">
        <f>IF(ISBLANK(H434),"",($E$8&amp;"."&amp;+(COUNTA(H$7:H434))))</f>
        <v/>
      </c>
      <c r="B434" s="219"/>
      <c r="C434" s="188"/>
      <c r="D434" s="39"/>
      <c r="E434" s="186"/>
      <c r="G434" s="178"/>
      <c r="H434" s="303"/>
      <c r="I434" s="302"/>
      <c r="J434" s="279"/>
      <c r="K434" s="236"/>
    </row>
    <row r="435" spans="1:11" ht="12.75" customHeight="1" x14ac:dyDescent="0.2">
      <c r="A435" s="187" t="str">
        <f>IF(ISBLANK(H435),"",($E$8&amp;"."&amp;+(COUNTA(H$7:H435))))</f>
        <v>6.1.112</v>
      </c>
      <c r="B435" s="219"/>
      <c r="C435" s="188"/>
      <c r="D435" s="190" t="s">
        <v>225</v>
      </c>
      <c r="E435" s="186" t="s">
        <v>226</v>
      </c>
      <c r="G435" s="178"/>
      <c r="H435" s="303" t="str">
        <f>H433</f>
        <v>m³</v>
      </c>
      <c r="I435" s="302">
        <f>I433</f>
        <v>3</v>
      </c>
      <c r="J435" s="279"/>
      <c r="K435" s="236"/>
    </row>
    <row r="436" spans="1:11" ht="12.75" customHeight="1" x14ac:dyDescent="0.2">
      <c r="A436" s="187"/>
      <c r="B436" s="219"/>
      <c r="C436" s="188"/>
      <c r="D436" s="186"/>
      <c r="E436" s="186"/>
      <c r="G436" s="178"/>
      <c r="H436" s="303"/>
      <c r="I436" s="302"/>
      <c r="J436" s="279"/>
      <c r="K436" s="236"/>
    </row>
    <row r="437" spans="1:11" ht="12.75" customHeight="1" x14ac:dyDescent="0.2">
      <c r="A437" s="187"/>
      <c r="B437" s="219"/>
      <c r="C437" s="297" t="s">
        <v>316</v>
      </c>
      <c r="D437" s="186"/>
      <c r="E437" s="186"/>
      <c r="G437" s="178"/>
      <c r="H437" s="303"/>
      <c r="I437" s="302"/>
      <c r="J437" s="279"/>
      <c r="K437" s="236"/>
    </row>
    <row r="438" spans="1:11" ht="12.75" customHeight="1" x14ac:dyDescent="0.2">
      <c r="A438" s="187"/>
      <c r="B438" s="219"/>
      <c r="C438" s="188"/>
      <c r="D438" s="186"/>
      <c r="E438" s="186"/>
      <c r="G438" s="178"/>
      <c r="H438" s="303"/>
      <c r="I438" s="302"/>
      <c r="J438" s="279"/>
      <c r="K438" s="236"/>
    </row>
    <row r="439" spans="1:11" ht="12.75" customHeight="1" x14ac:dyDescent="0.2">
      <c r="A439" s="187"/>
      <c r="B439" s="219"/>
      <c r="C439" s="311" t="s">
        <v>317</v>
      </c>
      <c r="D439" s="186"/>
      <c r="E439" s="186"/>
      <c r="G439" s="178"/>
      <c r="H439" s="303"/>
      <c r="I439" s="302"/>
      <c r="J439" s="279"/>
      <c r="K439" s="236"/>
    </row>
    <row r="440" spans="1:11" ht="12.75" customHeight="1" x14ac:dyDescent="0.2">
      <c r="A440" s="187"/>
      <c r="B440" s="219"/>
      <c r="C440" s="188"/>
      <c r="D440" s="186"/>
      <c r="E440" s="186"/>
      <c r="G440" s="178"/>
      <c r="H440" s="303"/>
      <c r="I440" s="302"/>
      <c r="J440" s="279"/>
      <c r="K440" s="236"/>
    </row>
    <row r="441" spans="1:11" ht="12.75" customHeight="1" x14ac:dyDescent="0.2">
      <c r="A441" s="187"/>
      <c r="B441" s="219"/>
      <c r="C441" s="297" t="s">
        <v>318</v>
      </c>
      <c r="D441" s="186"/>
      <c r="E441" s="186"/>
      <c r="G441" s="178"/>
      <c r="H441" s="303"/>
      <c r="I441" s="302"/>
      <c r="J441" s="279"/>
      <c r="K441" s="236"/>
    </row>
    <row r="442" spans="1:11" ht="12.75" customHeight="1" x14ac:dyDescent="0.2">
      <c r="A442" s="187"/>
      <c r="B442" s="219"/>
      <c r="C442" s="188"/>
      <c r="D442" s="186"/>
      <c r="E442" s="186"/>
      <c r="G442" s="178"/>
      <c r="H442" s="303"/>
      <c r="I442" s="302"/>
      <c r="J442" s="279"/>
      <c r="K442" s="236"/>
    </row>
    <row r="443" spans="1:11" ht="12.75" customHeight="1" x14ac:dyDescent="0.2">
      <c r="A443" s="187" t="str">
        <f>IF(ISBLANK(H443),"",($E$8&amp;"."&amp;+(COUNTA(H$7:H443))))</f>
        <v>6.1.113</v>
      </c>
      <c r="B443" s="219"/>
      <c r="C443" s="188"/>
      <c r="D443" s="190" t="s">
        <v>222</v>
      </c>
      <c r="E443" s="186" t="s">
        <v>223</v>
      </c>
      <c r="G443" s="178"/>
      <c r="H443" s="312" t="s">
        <v>268</v>
      </c>
      <c r="I443" s="302">
        <v>5</v>
      </c>
      <c r="J443" s="279"/>
      <c r="K443" s="236"/>
    </row>
    <row r="444" spans="1:11" ht="12.75" customHeight="1" x14ac:dyDescent="0.2">
      <c r="A444" s="187" t="str">
        <f>IF(ISBLANK(H444),"",($E$8&amp;"."&amp;+(COUNTA(H$7:H444))))</f>
        <v/>
      </c>
      <c r="B444" s="219"/>
      <c r="C444" s="188"/>
      <c r="D444" s="39"/>
      <c r="E444" s="186"/>
      <c r="G444" s="178"/>
      <c r="H444" s="303"/>
      <c r="I444" s="302"/>
      <c r="J444" s="279"/>
      <c r="K444" s="236"/>
    </row>
    <row r="445" spans="1:11" ht="12.75" customHeight="1" x14ac:dyDescent="0.2">
      <c r="A445" s="187" t="str">
        <f>IF(ISBLANK(H445),"",($E$8&amp;"."&amp;+(COUNTA(H$7:H445))))</f>
        <v>6.1.114</v>
      </c>
      <c r="B445" s="219"/>
      <c r="C445" s="188"/>
      <c r="D445" s="190" t="s">
        <v>225</v>
      </c>
      <c r="E445" s="186" t="s">
        <v>226</v>
      </c>
      <c r="G445" s="178"/>
      <c r="H445" s="303" t="str">
        <f>H443</f>
        <v>m³</v>
      </c>
      <c r="I445" s="302">
        <f>I443</f>
        <v>5</v>
      </c>
      <c r="J445" s="279"/>
      <c r="K445" s="236"/>
    </row>
    <row r="446" spans="1:11" ht="12.75" customHeight="1" x14ac:dyDescent="0.2">
      <c r="A446" s="187"/>
      <c r="B446" s="219"/>
      <c r="C446" s="188"/>
      <c r="D446" s="186"/>
      <c r="E446" s="186"/>
      <c r="G446" s="178"/>
      <c r="H446" s="303"/>
      <c r="I446" s="302"/>
      <c r="J446" s="279"/>
      <c r="K446" s="236"/>
    </row>
    <row r="447" spans="1:11" ht="12.75" customHeight="1" x14ac:dyDescent="0.2">
      <c r="A447" s="187"/>
      <c r="B447" s="219"/>
      <c r="C447" s="575" t="s">
        <v>319</v>
      </c>
      <c r="D447" s="576"/>
      <c r="E447" s="576"/>
      <c r="F447" s="576"/>
      <c r="G447" s="577"/>
      <c r="H447" s="303"/>
      <c r="I447" s="302"/>
      <c r="J447" s="279"/>
      <c r="K447" s="236"/>
    </row>
    <row r="448" spans="1:11" ht="12.75" customHeight="1" x14ac:dyDescent="0.2">
      <c r="A448" s="187"/>
      <c r="B448" s="219"/>
      <c r="C448" s="188"/>
      <c r="D448" s="186"/>
      <c r="E448" s="186"/>
      <c r="G448" s="178"/>
      <c r="H448" s="303"/>
      <c r="I448" s="302"/>
      <c r="J448" s="279"/>
      <c r="K448" s="236"/>
    </row>
    <row r="449" spans="1:11" ht="12.75" customHeight="1" x14ac:dyDescent="0.2">
      <c r="A449" s="187" t="str">
        <f>IF(ISBLANK(H449),"",($E$8&amp;"."&amp;+(COUNTA(H$7:H449))))</f>
        <v>6.1.115</v>
      </c>
      <c r="B449" s="219"/>
      <c r="C449" s="188"/>
      <c r="D449" s="190" t="s">
        <v>222</v>
      </c>
      <c r="E449" s="186" t="s">
        <v>223</v>
      </c>
      <c r="G449" s="178"/>
      <c r="H449" s="312" t="s">
        <v>268</v>
      </c>
      <c r="I449" s="302">
        <v>5</v>
      </c>
      <c r="J449" s="279"/>
      <c r="K449" s="236"/>
    </row>
    <row r="450" spans="1:11" ht="12.75" customHeight="1" x14ac:dyDescent="0.2">
      <c r="A450" s="187" t="str">
        <f>IF(ISBLANK(H450),"",($E$8&amp;"."&amp;+(COUNTA(H$7:H450))))</f>
        <v/>
      </c>
      <c r="B450" s="219"/>
      <c r="C450" s="188"/>
      <c r="D450" s="39"/>
      <c r="E450" s="186"/>
      <c r="G450" s="178"/>
      <c r="H450" s="303"/>
      <c r="I450" s="302"/>
      <c r="J450" s="279"/>
      <c r="K450" s="236"/>
    </row>
    <row r="451" spans="1:11" ht="12.75" customHeight="1" x14ac:dyDescent="0.2">
      <c r="A451" s="187" t="str">
        <f>IF(ISBLANK(H451),"",($E$8&amp;"."&amp;+(COUNTA(H$7:H451))))</f>
        <v>6.1.116</v>
      </c>
      <c r="B451" s="219"/>
      <c r="C451" s="188"/>
      <c r="D451" s="190" t="s">
        <v>225</v>
      </c>
      <c r="E451" s="186" t="s">
        <v>226</v>
      </c>
      <c r="G451" s="178"/>
      <c r="H451" s="303" t="str">
        <f>H449</f>
        <v>m³</v>
      </c>
      <c r="I451" s="302">
        <f>I449</f>
        <v>5</v>
      </c>
      <c r="J451" s="279"/>
      <c r="K451" s="236"/>
    </row>
    <row r="452" spans="1:11" ht="12.75" customHeight="1" x14ac:dyDescent="0.2">
      <c r="A452" s="187"/>
      <c r="B452" s="219"/>
      <c r="C452" s="188"/>
      <c r="D452" s="186"/>
      <c r="E452" s="186"/>
      <c r="G452" s="178"/>
      <c r="H452" s="303"/>
      <c r="I452" s="302"/>
      <c r="J452" s="279"/>
      <c r="K452" s="236"/>
    </row>
    <row r="453" spans="1:11" ht="12.75" customHeight="1" x14ac:dyDescent="0.2">
      <c r="A453" s="187"/>
      <c r="B453" s="219"/>
      <c r="C453" s="297" t="s">
        <v>320</v>
      </c>
      <c r="D453" s="186"/>
      <c r="E453" s="186"/>
      <c r="G453" s="178"/>
      <c r="H453" s="303"/>
      <c r="I453" s="302"/>
      <c r="J453" s="279"/>
      <c r="K453" s="236"/>
    </row>
    <row r="454" spans="1:11" ht="12.75" customHeight="1" x14ac:dyDescent="0.2">
      <c r="A454" s="187"/>
      <c r="B454" s="219"/>
      <c r="C454" s="188"/>
      <c r="D454" s="186"/>
      <c r="E454" s="186"/>
      <c r="G454" s="178"/>
      <c r="H454" s="303"/>
      <c r="I454" s="302"/>
      <c r="J454" s="279"/>
      <c r="K454" s="236"/>
    </row>
    <row r="455" spans="1:11" ht="12.75" customHeight="1" x14ac:dyDescent="0.2">
      <c r="A455" s="187" t="str">
        <f>IF(ISBLANK(H455),"",($E$8&amp;"."&amp;+(COUNTA(H$7:H455))))</f>
        <v>6.1.117</v>
      </c>
      <c r="B455" s="219"/>
      <c r="C455" s="188"/>
      <c r="D455" s="190" t="s">
        <v>222</v>
      </c>
      <c r="E455" s="186" t="s">
        <v>223</v>
      </c>
      <c r="G455" s="178"/>
      <c r="H455" s="312" t="s">
        <v>228</v>
      </c>
      <c r="I455" s="302">
        <v>25</v>
      </c>
      <c r="J455" s="279"/>
      <c r="K455" s="236"/>
    </row>
    <row r="456" spans="1:11" ht="12.75" customHeight="1" x14ac:dyDescent="0.2">
      <c r="A456" s="187" t="str">
        <f>IF(ISBLANK(H456),"",($E$8&amp;"."&amp;+(COUNTA(H$7:H456))))</f>
        <v/>
      </c>
      <c r="B456" s="219"/>
      <c r="C456" s="188"/>
      <c r="D456" s="39"/>
      <c r="E456" s="186"/>
      <c r="G456" s="178"/>
      <c r="H456" s="303"/>
      <c r="I456" s="302"/>
      <c r="J456" s="279"/>
      <c r="K456" s="236"/>
    </row>
    <row r="457" spans="1:11" ht="12.75" customHeight="1" x14ac:dyDescent="0.2">
      <c r="A457" s="187" t="str">
        <f>IF(ISBLANK(H457),"",($E$8&amp;"."&amp;+(COUNTA(H$7:H457))))</f>
        <v>6.1.118</v>
      </c>
      <c r="B457" s="219"/>
      <c r="C457" s="188"/>
      <c r="D457" s="190" t="s">
        <v>225</v>
      </c>
      <c r="E457" s="186" t="s">
        <v>226</v>
      </c>
      <c r="G457" s="178"/>
      <c r="H457" s="303" t="str">
        <f>H455</f>
        <v>ea</v>
      </c>
      <c r="I457" s="302">
        <f>I455</f>
        <v>25</v>
      </c>
      <c r="J457" s="279"/>
      <c r="K457" s="236"/>
    </row>
    <row r="458" spans="1:11" ht="12.75" customHeight="1" x14ac:dyDescent="0.2">
      <c r="A458" s="187"/>
      <c r="B458" s="219"/>
      <c r="C458" s="188"/>
      <c r="D458" s="186"/>
      <c r="E458" s="186"/>
      <c r="G458" s="178"/>
      <c r="H458" s="303"/>
      <c r="I458" s="302"/>
      <c r="J458" s="279"/>
      <c r="K458" s="236"/>
    </row>
    <row r="459" spans="1:11" ht="12.75" customHeight="1" x14ac:dyDescent="0.2">
      <c r="A459" s="187"/>
      <c r="B459" s="219"/>
      <c r="C459" s="311" t="s">
        <v>321</v>
      </c>
      <c r="D459" s="186"/>
      <c r="E459" s="186"/>
      <c r="G459" s="178"/>
      <c r="H459" s="303"/>
      <c r="I459" s="302"/>
      <c r="J459" s="279"/>
      <c r="K459" s="236"/>
    </row>
    <row r="460" spans="1:11" ht="12.75" customHeight="1" x14ac:dyDescent="0.2">
      <c r="A460" s="187"/>
      <c r="B460" s="219"/>
      <c r="C460" s="188"/>
      <c r="D460" s="186"/>
      <c r="E460" s="186"/>
      <c r="G460" s="178"/>
      <c r="H460" s="303"/>
      <c r="I460" s="302"/>
      <c r="J460" s="279"/>
      <c r="K460" s="236"/>
    </row>
    <row r="461" spans="1:11" ht="12.75" customHeight="1" x14ac:dyDescent="0.2">
      <c r="A461" s="187"/>
      <c r="B461" s="219"/>
      <c r="C461" s="297" t="s">
        <v>322</v>
      </c>
      <c r="D461" s="186"/>
      <c r="E461" s="186"/>
      <c r="G461" s="178"/>
      <c r="H461" s="303"/>
      <c r="I461" s="302"/>
      <c r="J461" s="279"/>
      <c r="K461" s="236"/>
    </row>
    <row r="462" spans="1:11" ht="12.75" customHeight="1" x14ac:dyDescent="0.2">
      <c r="A462" s="187"/>
      <c r="B462" s="219"/>
      <c r="C462" s="188"/>
      <c r="D462" s="186"/>
      <c r="E462" s="186"/>
      <c r="G462" s="178"/>
      <c r="H462" s="303"/>
      <c r="I462" s="302"/>
      <c r="J462" s="279"/>
      <c r="K462" s="236"/>
    </row>
    <row r="463" spans="1:11" ht="12.75" customHeight="1" x14ac:dyDescent="0.2">
      <c r="A463" s="187" t="str">
        <f>IF(ISBLANK(H463),"",($E$8&amp;"."&amp;+(COUNTA(H$7:H463))))</f>
        <v>6.1.119</v>
      </c>
      <c r="B463" s="219"/>
      <c r="C463" s="188"/>
      <c r="D463" s="190" t="s">
        <v>222</v>
      </c>
      <c r="E463" s="186" t="s">
        <v>223</v>
      </c>
      <c r="G463" s="178"/>
      <c r="H463" s="312" t="s">
        <v>310</v>
      </c>
      <c r="I463" s="302">
        <v>45</v>
      </c>
      <c r="J463" s="279"/>
      <c r="K463" s="236"/>
    </row>
    <row r="464" spans="1:11" ht="12.75" customHeight="1" x14ac:dyDescent="0.2">
      <c r="A464" s="187" t="str">
        <f>IF(ISBLANK(H464),"",($E$8&amp;"."&amp;+(COUNTA(H$7:H464))))</f>
        <v/>
      </c>
      <c r="B464" s="219"/>
      <c r="C464" s="188"/>
      <c r="D464" s="39"/>
      <c r="E464" s="186"/>
      <c r="G464" s="178"/>
      <c r="H464" s="303"/>
      <c r="I464" s="302"/>
      <c r="J464" s="279"/>
      <c r="K464" s="236"/>
    </row>
    <row r="465" spans="1:11" ht="12.75" customHeight="1" x14ac:dyDescent="0.2">
      <c r="A465" s="187" t="str">
        <f>IF(ISBLANK(H465),"",($E$8&amp;"."&amp;+(COUNTA(H$7:H465))))</f>
        <v>6.1.120</v>
      </c>
      <c r="B465" s="219"/>
      <c r="C465" s="188"/>
      <c r="D465" s="190" t="s">
        <v>225</v>
      </c>
      <c r="E465" s="186" t="s">
        <v>226</v>
      </c>
      <c r="G465" s="178"/>
      <c r="H465" s="303" t="str">
        <f>H463</f>
        <v>m²</v>
      </c>
      <c r="I465" s="302">
        <f>I463</f>
        <v>45</v>
      </c>
      <c r="J465" s="279"/>
      <c r="K465" s="236"/>
    </row>
    <row r="466" spans="1:11" ht="12.75" customHeight="1" x14ac:dyDescent="0.2">
      <c r="A466" s="187"/>
      <c r="B466" s="219"/>
      <c r="C466" s="188"/>
      <c r="D466" s="186"/>
      <c r="E466" s="186"/>
      <c r="G466" s="178"/>
      <c r="H466" s="303"/>
      <c r="I466" s="302"/>
      <c r="J466" s="279"/>
      <c r="K466" s="236"/>
    </row>
    <row r="467" spans="1:11" ht="12.75" customHeight="1" x14ac:dyDescent="0.2">
      <c r="A467" s="187"/>
      <c r="B467" s="219"/>
      <c r="C467" s="297" t="s">
        <v>323</v>
      </c>
      <c r="D467" s="186"/>
      <c r="E467" s="186"/>
      <c r="G467" s="178"/>
      <c r="H467" s="303"/>
      <c r="I467" s="302"/>
      <c r="J467" s="279"/>
      <c r="K467" s="236"/>
    </row>
    <row r="468" spans="1:11" ht="12.75" customHeight="1" x14ac:dyDescent="0.2">
      <c r="A468" s="187"/>
      <c r="B468" s="219"/>
      <c r="C468" s="188"/>
      <c r="D468" s="186"/>
      <c r="E468" s="186"/>
      <c r="G468" s="178"/>
      <c r="H468" s="303"/>
      <c r="I468" s="302"/>
      <c r="J468" s="279"/>
      <c r="K468" s="236"/>
    </row>
    <row r="469" spans="1:11" ht="12.75" customHeight="1" x14ac:dyDescent="0.2">
      <c r="A469" s="187" t="str">
        <f>IF(ISBLANK(H469),"",($E$8&amp;"."&amp;+(COUNTA(H$7:H469))))</f>
        <v>6.1.121</v>
      </c>
      <c r="B469" s="219"/>
      <c r="C469" s="188"/>
      <c r="D469" s="190" t="s">
        <v>222</v>
      </c>
      <c r="E469" s="186" t="s">
        <v>223</v>
      </c>
      <c r="G469" s="178"/>
      <c r="H469" s="312" t="s">
        <v>224</v>
      </c>
      <c r="I469" s="302">
        <v>36</v>
      </c>
      <c r="J469" s="279"/>
      <c r="K469" s="236"/>
    </row>
    <row r="470" spans="1:11" ht="12.75" customHeight="1" x14ac:dyDescent="0.2">
      <c r="A470" s="187" t="str">
        <f>IF(ISBLANK(H470),"",($E$8&amp;"."&amp;+(COUNTA(H$7:H470))))</f>
        <v/>
      </c>
      <c r="B470" s="219"/>
      <c r="C470" s="188"/>
      <c r="D470" s="39"/>
      <c r="E470" s="186"/>
      <c r="G470" s="178"/>
      <c r="H470" s="303"/>
      <c r="I470" s="302"/>
      <c r="J470" s="279"/>
      <c r="K470" s="236"/>
    </row>
    <row r="471" spans="1:11" ht="12.75" customHeight="1" x14ac:dyDescent="0.2">
      <c r="A471" s="187" t="str">
        <f>IF(ISBLANK(H471),"",($E$8&amp;"."&amp;+(COUNTA(H$7:H471))))</f>
        <v>6.1.122</v>
      </c>
      <c r="B471" s="219"/>
      <c r="C471" s="188"/>
      <c r="D471" s="190" t="s">
        <v>225</v>
      </c>
      <c r="E471" s="186" t="s">
        <v>226</v>
      </c>
      <c r="G471" s="178"/>
      <c r="H471" s="303" t="str">
        <f>H469</f>
        <v>m</v>
      </c>
      <c r="I471" s="302">
        <f>I469</f>
        <v>36</v>
      </c>
      <c r="J471" s="279"/>
      <c r="K471" s="236"/>
    </row>
    <row r="472" spans="1:11" ht="12.75" customHeight="1" x14ac:dyDescent="0.2">
      <c r="A472" s="187"/>
      <c r="B472" s="219"/>
      <c r="C472" s="188"/>
      <c r="D472" s="186"/>
      <c r="E472" s="186"/>
      <c r="G472" s="178"/>
      <c r="H472" s="303"/>
      <c r="I472" s="302"/>
      <c r="J472" s="279"/>
      <c r="K472" s="236"/>
    </row>
    <row r="473" spans="1:11" ht="12.75" customHeight="1" x14ac:dyDescent="0.2">
      <c r="A473" s="187"/>
      <c r="B473" s="219"/>
      <c r="C473" s="297"/>
      <c r="D473" s="186"/>
      <c r="E473" s="186"/>
      <c r="G473" s="178"/>
      <c r="H473" s="303"/>
      <c r="I473" s="302"/>
      <c r="J473" s="279"/>
      <c r="K473" s="236"/>
    </row>
    <row r="474" spans="1:11" s="203" customFormat="1" ht="12.75" customHeight="1" x14ac:dyDescent="0.2">
      <c r="A474" s="198"/>
      <c r="B474" s="199"/>
      <c r="C474" s="200"/>
      <c r="D474" s="200"/>
      <c r="E474" s="200"/>
      <c r="F474" s="200"/>
      <c r="G474" s="200"/>
      <c r="H474" s="305"/>
      <c r="I474" s="306"/>
      <c r="J474" s="226" t="s">
        <v>106</v>
      </c>
      <c r="K474" s="237">
        <f>SUM(K402:K473)</f>
        <v>0</v>
      </c>
    </row>
    <row r="475" spans="1:11" s="203" customFormat="1" ht="12.75" customHeight="1" x14ac:dyDescent="0.2">
      <c r="A475" s="198"/>
      <c r="B475" s="272"/>
      <c r="C475" s="274"/>
      <c r="D475" s="200"/>
      <c r="E475" s="200"/>
      <c r="F475" s="200"/>
      <c r="G475" s="276"/>
      <c r="H475" s="307"/>
      <c r="I475" s="309"/>
      <c r="J475" s="326" t="s">
        <v>107</v>
      </c>
      <c r="K475" s="275">
        <f>K474</f>
        <v>0</v>
      </c>
    </row>
    <row r="476" spans="1:11" ht="12.75" customHeight="1" x14ac:dyDescent="0.2">
      <c r="A476" s="187"/>
      <c r="B476" s="219"/>
      <c r="C476" s="375"/>
      <c r="D476" s="186"/>
      <c r="E476" s="186"/>
      <c r="G476" s="178"/>
      <c r="H476" s="303"/>
      <c r="I476" s="302"/>
      <c r="J476" s="279"/>
      <c r="K476" s="236"/>
    </row>
    <row r="477" spans="1:11" ht="12.75" customHeight="1" x14ac:dyDescent="0.2">
      <c r="A477" s="187"/>
      <c r="B477" s="219"/>
      <c r="C477" s="375" t="s">
        <v>324</v>
      </c>
      <c r="D477" s="186"/>
      <c r="E477" s="186"/>
      <c r="G477" s="178"/>
      <c r="H477" s="303"/>
      <c r="I477" s="302"/>
      <c r="J477" s="279"/>
      <c r="K477" s="236"/>
    </row>
    <row r="478" spans="1:11" ht="12.75" customHeight="1" x14ac:dyDescent="0.2">
      <c r="A478" s="187"/>
      <c r="B478" s="219"/>
      <c r="C478" s="188"/>
      <c r="D478" s="186"/>
      <c r="E478" s="186"/>
      <c r="G478" s="178"/>
      <c r="H478" s="303"/>
      <c r="I478" s="302"/>
      <c r="J478" s="279"/>
      <c r="K478" s="236"/>
    </row>
    <row r="479" spans="1:11" ht="12.75" customHeight="1" x14ac:dyDescent="0.2">
      <c r="A479" s="187" t="str">
        <f>IF(ISBLANK(H479),"",($E$8&amp;"."&amp;+(COUNTA(H$7:H479))))</f>
        <v>6.1.123</v>
      </c>
      <c r="B479" s="219"/>
      <c r="C479" s="188"/>
      <c r="D479" s="190" t="s">
        <v>222</v>
      </c>
      <c r="E479" s="186" t="s">
        <v>223</v>
      </c>
      <c r="G479" s="178"/>
      <c r="H479" s="312" t="s">
        <v>228</v>
      </c>
      <c r="I479" s="302">
        <v>2</v>
      </c>
      <c r="J479" s="279"/>
      <c r="K479" s="236"/>
    </row>
    <row r="480" spans="1:11" ht="12.75" customHeight="1" x14ac:dyDescent="0.2">
      <c r="A480" s="187" t="str">
        <f>IF(ISBLANK(H480),"",($E$8&amp;"."&amp;+(COUNTA(H$7:H480))))</f>
        <v/>
      </c>
      <c r="B480" s="219"/>
      <c r="C480" s="188"/>
      <c r="D480" s="39"/>
      <c r="E480" s="186"/>
      <c r="G480" s="178"/>
      <c r="H480" s="303"/>
      <c r="I480" s="302"/>
      <c r="J480" s="279"/>
      <c r="K480" s="236"/>
    </row>
    <row r="481" spans="1:11" ht="12.75" customHeight="1" x14ac:dyDescent="0.2">
      <c r="A481" s="187" t="str">
        <f>IF(ISBLANK(H481),"",($E$8&amp;"."&amp;+(COUNTA(H$7:H481))))</f>
        <v>6.1.124</v>
      </c>
      <c r="B481" s="219"/>
      <c r="C481" s="188"/>
      <c r="D481" s="190" t="s">
        <v>225</v>
      </c>
      <c r="E481" s="186" t="s">
        <v>226</v>
      </c>
      <c r="G481" s="178"/>
      <c r="H481" s="303" t="str">
        <f>H479</f>
        <v>ea</v>
      </c>
      <c r="I481" s="302">
        <f>I479</f>
        <v>2</v>
      </c>
      <c r="J481" s="279"/>
      <c r="K481" s="236"/>
    </row>
    <row r="482" spans="1:11" ht="12.75" customHeight="1" x14ac:dyDescent="0.2">
      <c r="A482" s="187"/>
      <c r="B482" s="219"/>
      <c r="C482" s="188"/>
      <c r="D482" s="186"/>
      <c r="E482" s="186"/>
      <c r="G482" s="178"/>
      <c r="H482" s="303"/>
      <c r="I482" s="302"/>
      <c r="J482" s="279"/>
      <c r="K482" s="236"/>
    </row>
    <row r="483" spans="1:11" ht="12.75" customHeight="1" x14ac:dyDescent="0.2">
      <c r="A483" s="187"/>
      <c r="B483" s="219"/>
      <c r="C483" s="297" t="s">
        <v>325</v>
      </c>
      <c r="D483" s="186"/>
      <c r="E483" s="186"/>
      <c r="G483" s="178"/>
      <c r="H483" s="303"/>
      <c r="I483" s="302"/>
      <c r="J483" s="279"/>
      <c r="K483" s="236"/>
    </row>
    <row r="484" spans="1:11" ht="12.75" customHeight="1" x14ac:dyDescent="0.2">
      <c r="A484" s="187"/>
      <c r="B484" s="219"/>
      <c r="C484" s="188"/>
      <c r="D484" s="186"/>
      <c r="E484" s="186"/>
      <c r="G484" s="178"/>
      <c r="H484" s="303"/>
      <c r="I484" s="302"/>
      <c r="J484" s="279"/>
      <c r="K484" s="236"/>
    </row>
    <row r="485" spans="1:11" ht="12.75" customHeight="1" x14ac:dyDescent="0.2">
      <c r="A485" s="187" t="str">
        <f>IF(ISBLANK(H485),"",($E$8&amp;"."&amp;+(COUNTA(H$7:H485))))</f>
        <v>6.1.125</v>
      </c>
      <c r="B485" s="219"/>
      <c r="C485" s="188"/>
      <c r="D485" s="190" t="s">
        <v>222</v>
      </c>
      <c r="E485" s="186" t="s">
        <v>223</v>
      </c>
      <c r="G485" s="178"/>
      <c r="H485" s="312" t="s">
        <v>228</v>
      </c>
      <c r="I485" s="302">
        <v>1</v>
      </c>
      <c r="J485" s="279"/>
      <c r="K485" s="236"/>
    </row>
    <row r="486" spans="1:11" ht="12.75" customHeight="1" x14ac:dyDescent="0.2">
      <c r="A486" s="187" t="str">
        <f>IF(ISBLANK(H486),"",($E$8&amp;"."&amp;+(COUNTA(H$7:H486))))</f>
        <v/>
      </c>
      <c r="B486" s="219"/>
      <c r="C486" s="188"/>
      <c r="D486" s="39"/>
      <c r="E486" s="186"/>
      <c r="G486" s="178"/>
      <c r="H486" s="303"/>
      <c r="I486" s="302"/>
      <c r="J486" s="279"/>
      <c r="K486" s="236"/>
    </row>
    <row r="487" spans="1:11" ht="12.75" customHeight="1" x14ac:dyDescent="0.2">
      <c r="A487" s="187" t="str">
        <f>IF(ISBLANK(H487),"",($E$8&amp;"."&amp;+(COUNTA(H$7:H487))))</f>
        <v>6.1.126</v>
      </c>
      <c r="B487" s="219"/>
      <c r="C487" s="188"/>
      <c r="D487" s="190" t="s">
        <v>225</v>
      </c>
      <c r="E487" s="186" t="s">
        <v>226</v>
      </c>
      <c r="G487" s="178"/>
      <c r="H487" s="303" t="str">
        <f>H485</f>
        <v>ea</v>
      </c>
      <c r="I487" s="302">
        <f>I485</f>
        <v>1</v>
      </c>
      <c r="J487" s="279"/>
      <c r="K487" s="236"/>
    </row>
    <row r="488" spans="1:11" ht="12.75" customHeight="1" x14ac:dyDescent="0.2">
      <c r="A488" s="187"/>
      <c r="B488" s="219"/>
      <c r="C488" s="188"/>
      <c r="D488" s="186"/>
      <c r="E488" s="186"/>
      <c r="G488" s="178"/>
      <c r="H488" s="303"/>
      <c r="I488" s="302"/>
      <c r="J488" s="279"/>
      <c r="K488" s="236"/>
    </row>
    <row r="489" spans="1:11" ht="12.75" customHeight="1" x14ac:dyDescent="0.2">
      <c r="A489" s="187"/>
      <c r="B489" s="219"/>
      <c r="C489" s="297" t="s">
        <v>326</v>
      </c>
      <c r="D489" s="186"/>
      <c r="E489" s="186"/>
      <c r="G489" s="178"/>
      <c r="H489" s="303"/>
      <c r="I489" s="302"/>
      <c r="J489" s="279"/>
      <c r="K489" s="236"/>
    </row>
    <row r="490" spans="1:11" ht="12.75" customHeight="1" x14ac:dyDescent="0.2">
      <c r="A490" s="187"/>
      <c r="B490" s="219"/>
      <c r="C490" s="297"/>
      <c r="D490" s="186"/>
      <c r="E490" s="186"/>
      <c r="G490" s="178"/>
      <c r="H490" s="303"/>
      <c r="I490" s="302"/>
      <c r="J490" s="279"/>
      <c r="K490" s="236"/>
    </row>
    <row r="491" spans="1:11" ht="12.75" customHeight="1" x14ac:dyDescent="0.2">
      <c r="A491" s="187" t="str">
        <f>IF(ISBLANK(H491),"",($E$8&amp;"."&amp;+(COUNTA(H$7:H491))))</f>
        <v>6.1.127</v>
      </c>
      <c r="B491" s="219"/>
      <c r="C491" s="188"/>
      <c r="D491" s="190" t="s">
        <v>222</v>
      </c>
      <c r="E491" s="186" t="s">
        <v>223</v>
      </c>
      <c r="G491" s="178"/>
      <c r="H491" s="312" t="s">
        <v>228</v>
      </c>
      <c r="I491" s="302">
        <v>5</v>
      </c>
      <c r="J491" s="279"/>
      <c r="K491" s="236"/>
    </row>
    <row r="492" spans="1:11" ht="12.75" customHeight="1" x14ac:dyDescent="0.2">
      <c r="A492" s="187" t="str">
        <f>IF(ISBLANK(H492),"",($E$8&amp;"."&amp;+(COUNTA(H$7:H492))))</f>
        <v/>
      </c>
      <c r="B492" s="219"/>
      <c r="C492" s="188"/>
      <c r="D492" s="39"/>
      <c r="E492" s="186"/>
      <c r="G492" s="178"/>
      <c r="H492" s="303"/>
      <c r="I492" s="302"/>
      <c r="J492" s="279"/>
      <c r="K492" s="236"/>
    </row>
    <row r="493" spans="1:11" ht="12.75" customHeight="1" x14ac:dyDescent="0.2">
      <c r="A493" s="187" t="str">
        <f>IF(ISBLANK(H493),"",($E$8&amp;"."&amp;+(COUNTA(H$7:H493))))</f>
        <v>6.1.128</v>
      </c>
      <c r="B493" s="219"/>
      <c r="C493" s="188"/>
      <c r="D493" s="190" t="s">
        <v>225</v>
      </c>
      <c r="E493" s="186" t="s">
        <v>226</v>
      </c>
      <c r="G493" s="178"/>
      <c r="H493" s="303" t="str">
        <f>H491</f>
        <v>ea</v>
      </c>
      <c r="I493" s="302">
        <f>I491</f>
        <v>5</v>
      </c>
      <c r="J493" s="279"/>
      <c r="K493" s="236"/>
    </row>
    <row r="494" spans="1:11" ht="12.75" customHeight="1" x14ac:dyDescent="0.2">
      <c r="A494" s="187"/>
      <c r="B494" s="219"/>
      <c r="C494" s="297"/>
      <c r="D494" s="186"/>
      <c r="E494" s="186"/>
      <c r="G494" s="178"/>
      <c r="H494" s="303"/>
      <c r="I494" s="302"/>
      <c r="J494" s="279"/>
      <c r="K494" s="236"/>
    </row>
    <row r="495" spans="1:11" ht="12.75" customHeight="1" x14ac:dyDescent="0.2">
      <c r="A495" s="187"/>
      <c r="B495" s="219"/>
      <c r="C495" s="297" t="s">
        <v>327</v>
      </c>
      <c r="D495" s="186"/>
      <c r="E495" s="186"/>
      <c r="G495" s="178"/>
      <c r="H495" s="303"/>
      <c r="I495" s="302"/>
      <c r="J495" s="279"/>
      <c r="K495" s="236"/>
    </row>
    <row r="496" spans="1:11" ht="12.75" customHeight="1" x14ac:dyDescent="0.2">
      <c r="A496" s="187"/>
      <c r="B496" s="219"/>
      <c r="C496" s="188"/>
      <c r="D496" s="186"/>
      <c r="E496" s="186"/>
      <c r="G496" s="178"/>
      <c r="H496" s="303"/>
      <c r="I496" s="302"/>
      <c r="J496" s="279"/>
      <c r="K496" s="236"/>
    </row>
    <row r="497" spans="1:11" ht="12.75" customHeight="1" x14ac:dyDescent="0.2">
      <c r="A497" s="187" t="str">
        <f>IF(ISBLANK(H497),"",($E$8&amp;"."&amp;+(COUNTA(H$7:H497))))</f>
        <v>6.1.129</v>
      </c>
      <c r="B497" s="219"/>
      <c r="C497" s="188"/>
      <c r="D497" s="190" t="s">
        <v>222</v>
      </c>
      <c r="E497" s="186" t="s">
        <v>223</v>
      </c>
      <c r="G497" s="178"/>
      <c r="H497" s="312" t="s">
        <v>276</v>
      </c>
      <c r="I497" s="302">
        <v>1</v>
      </c>
      <c r="J497" s="279"/>
      <c r="K497" s="236"/>
    </row>
    <row r="498" spans="1:11" ht="12.75" customHeight="1" x14ac:dyDescent="0.2">
      <c r="A498" s="187" t="str">
        <f>IF(ISBLANK(H498),"",($E$8&amp;"."&amp;+(COUNTA(H$7:H498))))</f>
        <v/>
      </c>
      <c r="B498" s="219"/>
      <c r="C498" s="188"/>
      <c r="D498" s="39"/>
      <c r="E498" s="186"/>
      <c r="G498" s="178"/>
      <c r="H498" s="303"/>
      <c r="I498" s="302"/>
      <c r="J498" s="279"/>
      <c r="K498" s="236"/>
    </row>
    <row r="499" spans="1:11" ht="12.75" customHeight="1" x14ac:dyDescent="0.2">
      <c r="A499" s="187" t="str">
        <f>IF(ISBLANK(H499),"",($E$8&amp;"."&amp;+(COUNTA(H$7:H499))))</f>
        <v>6.1.130</v>
      </c>
      <c r="B499" s="219"/>
      <c r="C499" s="188"/>
      <c r="D499" s="190" t="s">
        <v>225</v>
      </c>
      <c r="E499" s="186" t="s">
        <v>226</v>
      </c>
      <c r="G499" s="178"/>
      <c r="H499" s="303" t="str">
        <f>H497</f>
        <v>Lot</v>
      </c>
      <c r="I499" s="302">
        <f>I497</f>
        <v>1</v>
      </c>
      <c r="J499" s="279"/>
      <c r="K499" s="236"/>
    </row>
    <row r="500" spans="1:11" ht="12.75" customHeight="1" x14ac:dyDescent="0.2">
      <c r="A500" s="187"/>
      <c r="B500" s="219"/>
      <c r="C500" s="188"/>
      <c r="D500" s="190"/>
      <c r="E500" s="186"/>
      <c r="G500" s="178"/>
      <c r="H500" s="303"/>
      <c r="I500" s="302"/>
      <c r="J500" s="279"/>
      <c r="K500" s="236"/>
    </row>
    <row r="501" spans="1:11" ht="12.75" customHeight="1" x14ac:dyDescent="0.2">
      <c r="A501" s="187"/>
      <c r="B501" s="219"/>
      <c r="C501" s="297" t="s">
        <v>335</v>
      </c>
      <c r="D501" s="186"/>
      <c r="E501" s="186"/>
      <c r="G501" s="178"/>
      <c r="H501" s="303"/>
      <c r="I501" s="302"/>
      <c r="J501" s="279"/>
      <c r="K501" s="236"/>
    </row>
    <row r="502" spans="1:11" ht="12.75" customHeight="1" x14ac:dyDescent="0.2">
      <c r="A502" s="187"/>
      <c r="B502" s="219"/>
      <c r="C502" s="188"/>
      <c r="D502" s="186"/>
      <c r="E502" s="186"/>
      <c r="G502" s="178"/>
      <c r="H502" s="303"/>
      <c r="I502" s="302"/>
      <c r="J502" s="279"/>
      <c r="K502" s="236"/>
    </row>
    <row r="503" spans="1:11" ht="12.75" customHeight="1" x14ac:dyDescent="0.2">
      <c r="A503" s="187"/>
      <c r="B503" s="219"/>
      <c r="C503" s="323" t="s">
        <v>243</v>
      </c>
      <c r="D503" s="186"/>
      <c r="E503" s="186"/>
      <c r="G503" s="178"/>
      <c r="H503" s="303"/>
      <c r="I503" s="302"/>
      <c r="J503" s="279"/>
      <c r="K503" s="236"/>
    </row>
    <row r="504" spans="1:11" ht="12.75" customHeight="1" x14ac:dyDescent="0.2">
      <c r="A504" s="187"/>
      <c r="B504" s="219"/>
      <c r="C504" s="188"/>
      <c r="D504" s="186"/>
      <c r="E504" s="186"/>
      <c r="G504" s="178"/>
      <c r="H504" s="303"/>
      <c r="I504" s="302"/>
      <c r="J504" s="279"/>
      <c r="K504" s="236"/>
    </row>
    <row r="505" spans="1:11" ht="12.75" customHeight="1" x14ac:dyDescent="0.2">
      <c r="A505" s="187" t="str">
        <f>IF(ISBLANK(H505),"",($E$8&amp;"."&amp;+(COUNTA(H$7:H505))))</f>
        <v>6.1.131</v>
      </c>
      <c r="B505" s="219"/>
      <c r="C505" s="188"/>
      <c r="D505" s="190" t="s">
        <v>222</v>
      </c>
      <c r="E505" s="186" t="s">
        <v>223</v>
      </c>
      <c r="G505" s="178"/>
      <c r="H505" s="312" t="s">
        <v>244</v>
      </c>
      <c r="I505" s="302">
        <v>300</v>
      </c>
      <c r="J505" s="279"/>
      <c r="K505" s="236"/>
    </row>
    <row r="506" spans="1:11" ht="12.75" customHeight="1" x14ac:dyDescent="0.2">
      <c r="A506" s="187" t="str">
        <f>IF(ISBLANK(H506),"",($E$8&amp;"."&amp;+(COUNTA(H$7:H506))))</f>
        <v/>
      </c>
      <c r="B506" s="219"/>
      <c r="C506" s="188"/>
      <c r="D506" s="39"/>
      <c r="E506" s="186"/>
      <c r="G506" s="178"/>
      <c r="H506" s="303"/>
      <c r="I506" s="302"/>
      <c r="J506" s="279"/>
      <c r="K506" s="236"/>
    </row>
    <row r="507" spans="1:11" ht="12.75" customHeight="1" x14ac:dyDescent="0.2">
      <c r="A507" s="187" t="str">
        <f>IF(ISBLANK(H507),"",($E$8&amp;"."&amp;+(COUNTA(H$7:H507))))</f>
        <v>6.1.132</v>
      </c>
      <c r="B507" s="219"/>
      <c r="C507" s="188"/>
      <c r="D507" s="190" t="s">
        <v>225</v>
      </c>
      <c r="E507" s="186" t="s">
        <v>226</v>
      </c>
      <c r="G507" s="178"/>
      <c r="H507" s="303" t="str">
        <f>H505</f>
        <v>km</v>
      </c>
      <c r="I507" s="302">
        <f>I505</f>
        <v>300</v>
      </c>
      <c r="J507" s="279"/>
      <c r="K507" s="236"/>
    </row>
    <row r="508" spans="1:11" ht="12.75" customHeight="1" x14ac:dyDescent="0.2">
      <c r="A508" s="187"/>
      <c r="B508" s="219"/>
      <c r="C508" s="188"/>
      <c r="D508" s="186"/>
      <c r="E508" s="186"/>
      <c r="G508" s="178"/>
      <c r="H508" s="303"/>
      <c r="I508" s="302"/>
      <c r="J508" s="279"/>
      <c r="K508" s="236"/>
    </row>
    <row r="509" spans="1:11" ht="12.75" customHeight="1" x14ac:dyDescent="0.2">
      <c r="A509" s="187"/>
      <c r="B509" s="219"/>
      <c r="C509" s="323" t="s">
        <v>245</v>
      </c>
      <c r="D509" s="186"/>
      <c r="E509" s="186"/>
      <c r="G509" s="178"/>
      <c r="H509" s="303"/>
      <c r="I509" s="302"/>
      <c r="J509" s="279"/>
      <c r="K509" s="236"/>
    </row>
    <row r="510" spans="1:11" ht="12.75" customHeight="1" x14ac:dyDescent="0.2">
      <c r="A510" s="187"/>
      <c r="B510" s="219"/>
      <c r="C510" s="188"/>
      <c r="D510" s="186"/>
      <c r="E510" s="186"/>
      <c r="G510" s="178"/>
      <c r="H510" s="303"/>
      <c r="I510" s="302"/>
      <c r="J510" s="279"/>
      <c r="K510" s="236"/>
    </row>
    <row r="511" spans="1:11" ht="12.75" customHeight="1" x14ac:dyDescent="0.2">
      <c r="A511" s="187" t="str">
        <f>IF(ISBLANK(H511),"",($E$8&amp;"."&amp;+(COUNTA(H$7:H511))))</f>
        <v>6.1.133</v>
      </c>
      <c r="B511" s="219"/>
      <c r="C511" s="188"/>
      <c r="D511" s="190" t="s">
        <v>222</v>
      </c>
      <c r="E511" s="186" t="s">
        <v>223</v>
      </c>
      <c r="G511" s="178"/>
      <c r="H511" s="312" t="s">
        <v>244</v>
      </c>
      <c r="I511" s="302">
        <v>300</v>
      </c>
      <c r="J511" s="279"/>
      <c r="K511" s="236"/>
    </row>
    <row r="512" spans="1:11" ht="12.75" customHeight="1" x14ac:dyDescent="0.2">
      <c r="A512" s="187" t="str">
        <f>IF(ISBLANK(H512),"",($E$8&amp;"."&amp;+(COUNTA(H$7:H512))))</f>
        <v/>
      </c>
      <c r="B512" s="219"/>
      <c r="C512" s="188"/>
      <c r="D512" s="39"/>
      <c r="E512" s="186"/>
      <c r="G512" s="178"/>
      <c r="H512" s="303"/>
      <c r="I512" s="302"/>
      <c r="J512" s="279"/>
      <c r="K512" s="236"/>
    </row>
    <row r="513" spans="1:11" ht="12.75" customHeight="1" x14ac:dyDescent="0.2">
      <c r="A513" s="187" t="str">
        <f>IF(ISBLANK(H513),"",($E$8&amp;"."&amp;+(COUNTA(H$7:H513))))</f>
        <v>6.1.134</v>
      </c>
      <c r="B513" s="219"/>
      <c r="C513" s="188"/>
      <c r="D513" s="190" t="s">
        <v>225</v>
      </c>
      <c r="E513" s="186" t="s">
        <v>226</v>
      </c>
      <c r="G513" s="178"/>
      <c r="H513" s="303" t="str">
        <f>H511</f>
        <v>km</v>
      </c>
      <c r="I513" s="302">
        <f>I511</f>
        <v>300</v>
      </c>
      <c r="J513" s="279"/>
      <c r="K513" s="236"/>
    </row>
    <row r="514" spans="1:11" ht="12.75" customHeight="1" x14ac:dyDescent="0.2">
      <c r="A514" s="187"/>
      <c r="B514" s="219"/>
      <c r="C514" s="188"/>
      <c r="D514" s="186"/>
      <c r="E514" s="186"/>
      <c r="G514" s="178"/>
      <c r="H514" s="303"/>
      <c r="I514" s="302"/>
      <c r="J514" s="279"/>
      <c r="K514" s="236"/>
    </row>
    <row r="515" spans="1:11" ht="12.75" customHeight="1" x14ac:dyDescent="0.2">
      <c r="A515" s="187"/>
      <c r="B515" s="219"/>
      <c r="C515" s="325" t="s">
        <v>328</v>
      </c>
      <c r="D515" s="186"/>
      <c r="E515" s="186"/>
      <c r="G515" s="178"/>
      <c r="H515" s="303"/>
      <c r="I515" s="302"/>
      <c r="J515" s="279"/>
      <c r="K515" s="236"/>
    </row>
    <row r="516" spans="1:11" ht="12.75" customHeight="1" x14ac:dyDescent="0.2">
      <c r="A516" s="187"/>
      <c r="B516" s="219"/>
      <c r="C516" s="188"/>
      <c r="D516" s="186"/>
      <c r="E516" s="186"/>
      <c r="G516" s="178"/>
      <c r="H516" s="303"/>
      <c r="I516" s="302"/>
      <c r="J516" s="279"/>
      <c r="K516" s="236"/>
    </row>
    <row r="517" spans="1:11" ht="12.75" customHeight="1" x14ac:dyDescent="0.2">
      <c r="A517" s="187" t="str">
        <f>IF(ISBLANK(H517),"",($E$8&amp;"."&amp;+(COUNTA(H$7:H517))))</f>
        <v>6.1.135</v>
      </c>
      <c r="B517" s="219"/>
      <c r="C517" s="188"/>
      <c r="D517" s="190" t="s">
        <v>222</v>
      </c>
      <c r="E517" s="186" t="s">
        <v>223</v>
      </c>
      <c r="G517" s="178"/>
      <c r="H517" s="312" t="s">
        <v>211</v>
      </c>
      <c r="I517" s="302">
        <v>1</v>
      </c>
      <c r="J517" s="279"/>
      <c r="K517" s="236"/>
    </row>
    <row r="518" spans="1:11" ht="12.75" customHeight="1" x14ac:dyDescent="0.2">
      <c r="A518" s="187" t="str">
        <f>IF(ISBLANK(H518),"",($E$8&amp;"."&amp;+(COUNTA(H$7:H518))))</f>
        <v/>
      </c>
      <c r="B518" s="219"/>
      <c r="C518" s="188"/>
      <c r="D518" s="39"/>
      <c r="E518" s="186"/>
      <c r="G518" s="178"/>
      <c r="H518" s="303"/>
      <c r="I518" s="302"/>
      <c r="J518" s="279"/>
      <c r="K518" s="236"/>
    </row>
    <row r="519" spans="1:11" ht="12.75" customHeight="1" x14ac:dyDescent="0.2">
      <c r="A519" s="187" t="str">
        <f>IF(ISBLANK(H519),"",($E$8&amp;"."&amp;+(COUNTA(H$7:H519))))</f>
        <v>6.1.136</v>
      </c>
      <c r="B519" s="219"/>
      <c r="C519" s="188"/>
      <c r="D519" s="190" t="s">
        <v>225</v>
      </c>
      <c r="E519" s="186" t="s">
        <v>226</v>
      </c>
      <c r="G519" s="178"/>
      <c r="H519" s="303" t="str">
        <f>H517</f>
        <v>Sum</v>
      </c>
      <c r="I519" s="302">
        <f>I517</f>
        <v>1</v>
      </c>
      <c r="J519" s="279"/>
      <c r="K519" s="236"/>
    </row>
    <row r="520" spans="1:11" ht="12.75" customHeight="1" x14ac:dyDescent="0.2">
      <c r="A520" s="187"/>
      <c r="B520" s="219"/>
      <c r="C520" s="188"/>
      <c r="D520" s="186"/>
      <c r="E520" s="186"/>
      <c r="G520" s="178"/>
      <c r="H520" s="303"/>
      <c r="I520" s="302"/>
      <c r="J520" s="279"/>
      <c r="K520" s="236"/>
    </row>
    <row r="521" spans="1:11" ht="12.75" customHeight="1" x14ac:dyDescent="0.2">
      <c r="A521" s="187"/>
      <c r="B521" s="219"/>
      <c r="C521" s="325" t="s">
        <v>329</v>
      </c>
      <c r="D521" s="186"/>
      <c r="E521" s="186"/>
      <c r="G521" s="178"/>
      <c r="H521" s="303"/>
      <c r="I521" s="302"/>
      <c r="J521" s="279"/>
      <c r="K521" s="236"/>
    </row>
    <row r="522" spans="1:11" ht="12.75" customHeight="1" x14ac:dyDescent="0.2">
      <c r="A522" s="187"/>
      <c r="B522" s="219"/>
      <c r="C522" s="188"/>
      <c r="D522" s="186"/>
      <c r="E522" s="186"/>
      <c r="G522" s="178"/>
      <c r="H522" s="303"/>
      <c r="I522" s="302"/>
      <c r="J522" s="279"/>
      <c r="K522" s="236"/>
    </row>
    <row r="523" spans="1:11" ht="12.75" customHeight="1" x14ac:dyDescent="0.2">
      <c r="A523" s="187" t="str">
        <f>IF(ISBLANK(H523),"",($E$8&amp;"."&amp;+(COUNTA(H$7:H523))))</f>
        <v>6.1.137</v>
      </c>
      <c r="B523" s="219"/>
      <c r="C523" s="188"/>
      <c r="D523" s="190" t="s">
        <v>222</v>
      </c>
      <c r="E523" s="186" t="s">
        <v>223</v>
      </c>
      <c r="G523" s="178"/>
      <c r="H523" s="312" t="s">
        <v>211</v>
      </c>
      <c r="I523" s="302">
        <v>1</v>
      </c>
      <c r="J523" s="279"/>
      <c r="K523" s="236"/>
    </row>
    <row r="524" spans="1:11" ht="12.75" customHeight="1" x14ac:dyDescent="0.2">
      <c r="A524" s="187" t="str">
        <f>IF(ISBLANK(H524),"",($E$8&amp;"."&amp;+(COUNTA(H$7:H524))))</f>
        <v/>
      </c>
      <c r="B524" s="219"/>
      <c r="C524" s="188"/>
      <c r="D524" s="39"/>
      <c r="E524" s="186"/>
      <c r="G524" s="178"/>
      <c r="H524" s="303"/>
      <c r="I524" s="302"/>
      <c r="J524" s="279"/>
      <c r="K524" s="236"/>
    </row>
    <row r="525" spans="1:11" ht="12.75" customHeight="1" x14ac:dyDescent="0.2">
      <c r="A525" s="187" t="str">
        <f>IF(ISBLANK(H525),"",($E$8&amp;"."&amp;+(COUNTA(H$7:H525))))</f>
        <v>6.1.138</v>
      </c>
      <c r="B525" s="219"/>
      <c r="C525" s="188"/>
      <c r="D525" s="190" t="s">
        <v>225</v>
      </c>
      <c r="E525" s="186" t="s">
        <v>226</v>
      </c>
      <c r="G525" s="178"/>
      <c r="H525" s="303" t="str">
        <f>H523</f>
        <v>Sum</v>
      </c>
      <c r="I525" s="302">
        <f>I523</f>
        <v>1</v>
      </c>
      <c r="J525" s="279"/>
      <c r="K525" s="236"/>
    </row>
    <row r="526" spans="1:11" ht="12.75" customHeight="1" x14ac:dyDescent="0.2">
      <c r="A526" s="187"/>
      <c r="B526" s="219"/>
      <c r="C526" s="188"/>
      <c r="D526" s="190"/>
      <c r="E526" s="186"/>
      <c r="G526" s="178"/>
      <c r="H526" s="303"/>
      <c r="I526" s="302"/>
      <c r="J526" s="279"/>
      <c r="K526" s="236"/>
    </row>
    <row r="527" spans="1:11" s="383" customFormat="1" ht="12.75" customHeight="1" x14ac:dyDescent="0.2">
      <c r="A527" s="378"/>
      <c r="B527" s="390"/>
      <c r="C527" s="429" t="s">
        <v>355</v>
      </c>
      <c r="D527" s="381"/>
      <c r="E527" s="382"/>
      <c r="G527" s="384"/>
      <c r="H527" s="385"/>
      <c r="I527" s="386"/>
      <c r="J527" s="430"/>
      <c r="K527" s="388"/>
    </row>
    <row r="528" spans="1:11" s="383" customFormat="1" ht="12.75" customHeight="1" x14ac:dyDescent="0.2">
      <c r="A528" s="378"/>
      <c r="B528" s="390"/>
      <c r="C528" s="429"/>
      <c r="D528" s="381"/>
      <c r="E528" s="382"/>
      <c r="G528" s="384"/>
      <c r="H528" s="385"/>
      <c r="I528" s="386"/>
      <c r="J528" s="430"/>
      <c r="K528" s="388"/>
    </row>
    <row r="529" spans="1:11" s="383" customFormat="1" ht="12.75" customHeight="1" x14ac:dyDescent="0.2">
      <c r="A529" s="378" t="str">
        <f>IF(ISBLANK(H529),"",($E$8&amp;"."&amp;+(COUNTA(H$7:H529))))</f>
        <v>6.1.139</v>
      </c>
      <c r="B529" s="390"/>
      <c r="C529" s="431"/>
      <c r="D529" s="381" t="s">
        <v>222</v>
      </c>
      <c r="E529" s="382" t="s">
        <v>223</v>
      </c>
      <c r="G529" s="384"/>
      <c r="H529" s="432" t="s">
        <v>224</v>
      </c>
      <c r="I529" s="386">
        <v>1600</v>
      </c>
      <c r="J529" s="430"/>
      <c r="K529" s="388"/>
    </row>
    <row r="530" spans="1:11" s="383" customFormat="1" ht="12.75" customHeight="1" x14ac:dyDescent="0.2">
      <c r="A530" s="378"/>
      <c r="B530" s="390"/>
      <c r="C530" s="431"/>
      <c r="D530" s="381"/>
      <c r="E530" s="382"/>
      <c r="G530" s="384"/>
      <c r="H530" s="432"/>
      <c r="I530" s="386"/>
      <c r="J530" s="430"/>
      <c r="K530" s="388"/>
    </row>
    <row r="531" spans="1:11" s="383" customFormat="1" ht="12.75" customHeight="1" x14ac:dyDescent="0.2">
      <c r="A531" s="378" t="str">
        <f>IF(ISBLANK(H531),"",($E$8&amp;"."&amp;+(COUNTA(H$7:H531))))</f>
        <v>6.1.140</v>
      </c>
      <c r="B531" s="390"/>
      <c r="C531" s="431"/>
      <c r="D531" s="381" t="s">
        <v>225</v>
      </c>
      <c r="E531" s="382" t="s">
        <v>226</v>
      </c>
      <c r="G531" s="384"/>
      <c r="H531" s="385" t="str">
        <f>H529</f>
        <v>m</v>
      </c>
      <c r="I531" s="386">
        <f>I529</f>
        <v>1600</v>
      </c>
      <c r="J531" s="430"/>
      <c r="K531" s="388"/>
    </row>
    <row r="532" spans="1:11" s="383" customFormat="1" ht="12.75" customHeight="1" x14ac:dyDescent="0.2">
      <c r="A532" s="378"/>
      <c r="B532" s="390"/>
      <c r="C532" s="431"/>
      <c r="D532" s="381"/>
      <c r="E532" s="382"/>
      <c r="G532" s="384"/>
      <c r="H532" s="385"/>
      <c r="I532" s="386"/>
      <c r="J532" s="430"/>
      <c r="K532" s="388"/>
    </row>
    <row r="533" spans="1:11" s="383" customFormat="1" ht="12.75" customHeight="1" x14ac:dyDescent="0.2">
      <c r="A533" s="378"/>
      <c r="B533" s="390"/>
      <c r="C533" s="429" t="s">
        <v>358</v>
      </c>
      <c r="D533" s="381"/>
      <c r="E533" s="382"/>
      <c r="G533" s="384"/>
      <c r="H533" s="385"/>
      <c r="I533" s="386"/>
      <c r="J533" s="430"/>
      <c r="K533" s="388"/>
    </row>
    <row r="534" spans="1:11" s="383" customFormat="1" ht="12.75" customHeight="1" x14ac:dyDescent="0.2">
      <c r="A534" s="378"/>
      <c r="B534" s="390"/>
      <c r="C534" s="429"/>
      <c r="D534" s="381"/>
      <c r="E534" s="382"/>
      <c r="G534" s="384"/>
      <c r="H534" s="385"/>
      <c r="I534" s="386"/>
      <c r="J534" s="430"/>
      <c r="K534" s="388"/>
    </row>
    <row r="535" spans="1:11" s="383" customFormat="1" ht="12.75" customHeight="1" x14ac:dyDescent="0.2">
      <c r="A535" s="378" t="str">
        <f>IF(ISBLANK(H535),"",($E$8&amp;"."&amp;+(COUNTA(H$7:H535))))</f>
        <v>6.1.141</v>
      </c>
      <c r="B535" s="390"/>
      <c r="C535" s="431"/>
      <c r="D535" s="381" t="s">
        <v>222</v>
      </c>
      <c r="E535" s="382" t="s">
        <v>223</v>
      </c>
      <c r="G535" s="384"/>
      <c r="H535" s="432" t="s">
        <v>224</v>
      </c>
      <c r="I535" s="386">
        <v>3200</v>
      </c>
      <c r="J535" s="430"/>
      <c r="K535" s="388"/>
    </row>
    <row r="536" spans="1:11" s="383" customFormat="1" ht="12.75" customHeight="1" x14ac:dyDescent="0.2">
      <c r="A536" s="378"/>
      <c r="B536" s="390"/>
      <c r="C536" s="431"/>
      <c r="D536" s="381"/>
      <c r="E536" s="382"/>
      <c r="G536" s="384"/>
      <c r="H536" s="432"/>
      <c r="I536" s="386"/>
      <c r="J536" s="430"/>
      <c r="K536" s="388"/>
    </row>
    <row r="537" spans="1:11" s="383" customFormat="1" ht="12.75" customHeight="1" x14ac:dyDescent="0.2">
      <c r="A537" s="378" t="str">
        <f>IF(ISBLANK(H537),"",($E$8&amp;"."&amp;+(COUNTA(H$7:H537))))</f>
        <v>6.1.142</v>
      </c>
      <c r="B537" s="390"/>
      <c r="C537" s="431"/>
      <c r="D537" s="381" t="s">
        <v>225</v>
      </c>
      <c r="E537" s="382" t="s">
        <v>226</v>
      </c>
      <c r="G537" s="384"/>
      <c r="H537" s="385" t="str">
        <f>H535</f>
        <v>m</v>
      </c>
      <c r="I537" s="386">
        <f>I535</f>
        <v>3200</v>
      </c>
      <c r="J537" s="430"/>
      <c r="K537" s="388"/>
    </row>
    <row r="538" spans="1:11" ht="12.75" customHeight="1" x14ac:dyDescent="0.2">
      <c r="A538" s="187"/>
      <c r="B538" s="219"/>
      <c r="C538" s="188"/>
      <c r="D538" s="190"/>
      <c r="E538" s="186"/>
      <c r="G538" s="178"/>
      <c r="H538" s="303"/>
      <c r="I538" s="302"/>
      <c r="J538" s="279"/>
      <c r="K538" s="236"/>
    </row>
    <row r="539" spans="1:11" ht="27.75" customHeight="1" x14ac:dyDescent="0.2">
      <c r="A539" s="187"/>
      <c r="B539" s="366"/>
      <c r="C539" s="582" t="s">
        <v>372</v>
      </c>
      <c r="D539" s="583"/>
      <c r="E539" s="583"/>
      <c r="F539" s="583"/>
      <c r="G539" s="584"/>
      <c r="H539" s="303" t="s">
        <v>373</v>
      </c>
      <c r="I539" s="302">
        <v>1</v>
      </c>
      <c r="J539" s="279"/>
      <c r="K539" s="236"/>
    </row>
    <row r="540" spans="1:11" ht="12.75" customHeight="1" x14ac:dyDescent="0.2">
      <c r="A540" s="187"/>
      <c r="B540" s="219"/>
      <c r="C540" s="188"/>
      <c r="D540" s="190"/>
      <c r="E540" s="186"/>
      <c r="G540" s="178"/>
      <c r="H540" s="303"/>
      <c r="I540" s="302"/>
      <c r="J540" s="279"/>
      <c r="K540" s="236"/>
    </row>
    <row r="541" spans="1:11" ht="12.75" customHeight="1" x14ac:dyDescent="0.2">
      <c r="A541" s="187"/>
      <c r="B541" s="219"/>
      <c r="C541" s="188"/>
      <c r="D541" s="190"/>
      <c r="E541" s="186"/>
      <c r="G541" s="178"/>
      <c r="H541" s="303"/>
      <c r="I541" s="302"/>
      <c r="J541" s="279"/>
      <c r="K541" s="236"/>
    </row>
    <row r="542" spans="1:11" ht="12.75" customHeight="1" x14ac:dyDescent="0.2">
      <c r="A542" s="187"/>
      <c r="B542" s="219"/>
      <c r="C542" s="188"/>
      <c r="D542" s="190"/>
      <c r="E542" s="186"/>
      <c r="G542" s="178"/>
      <c r="H542" s="303"/>
      <c r="I542" s="302"/>
      <c r="J542" s="279"/>
      <c r="K542" s="236"/>
    </row>
    <row r="543" spans="1:11" ht="12.75" customHeight="1" x14ac:dyDescent="0.2">
      <c r="A543" s="187"/>
      <c r="B543" s="219"/>
      <c r="C543" s="188"/>
      <c r="D543" s="190"/>
      <c r="E543" s="186"/>
      <c r="G543" s="178"/>
      <c r="H543" s="303"/>
      <c r="I543" s="302"/>
      <c r="J543" s="279"/>
      <c r="K543" s="236"/>
    </row>
    <row r="544" spans="1:11" ht="12.75" customHeight="1" x14ac:dyDescent="0.2">
      <c r="A544" s="187"/>
      <c r="B544" s="219"/>
      <c r="C544" s="188"/>
      <c r="D544" s="190"/>
      <c r="E544" s="186"/>
      <c r="G544" s="178"/>
      <c r="H544" s="303"/>
      <c r="I544" s="302"/>
      <c r="J544" s="279"/>
      <c r="K544" s="236"/>
    </row>
    <row r="545" spans="1:11" ht="12.75" customHeight="1" x14ac:dyDescent="0.2">
      <c r="A545" s="187"/>
      <c r="B545" s="219"/>
      <c r="C545" s="188"/>
      <c r="D545" s="190"/>
      <c r="E545" s="186"/>
      <c r="G545" s="178"/>
      <c r="H545" s="303"/>
      <c r="I545" s="302"/>
      <c r="J545" s="279"/>
      <c r="K545" s="236"/>
    </row>
    <row r="546" spans="1:11" ht="12.75" customHeight="1" x14ac:dyDescent="0.2">
      <c r="A546" s="187"/>
      <c r="B546" s="219"/>
      <c r="C546" s="188"/>
      <c r="D546" s="190"/>
      <c r="E546" s="186"/>
      <c r="G546" s="178"/>
      <c r="H546" s="303"/>
      <c r="I546" s="302"/>
      <c r="J546" s="279"/>
      <c r="K546" s="236"/>
    </row>
    <row r="547" spans="1:11" ht="12.75" customHeight="1" x14ac:dyDescent="0.2">
      <c r="A547" s="187"/>
      <c r="B547" s="219"/>
      <c r="C547" s="188"/>
      <c r="D547" s="190"/>
      <c r="E547" s="186"/>
      <c r="G547" s="178"/>
      <c r="H547" s="303"/>
      <c r="I547" s="302"/>
      <c r="J547" s="279"/>
      <c r="K547" s="236"/>
    </row>
    <row r="548" spans="1:11" ht="12.75" customHeight="1" x14ac:dyDescent="0.2">
      <c r="A548" s="187"/>
      <c r="B548" s="219"/>
      <c r="C548" s="188"/>
      <c r="D548" s="190"/>
      <c r="E548" s="186"/>
      <c r="G548" s="178"/>
      <c r="H548" s="303"/>
      <c r="I548" s="302"/>
      <c r="J548" s="279"/>
      <c r="K548" s="236"/>
    </row>
    <row r="549" spans="1:11" ht="12.75" customHeight="1" x14ac:dyDescent="0.2">
      <c r="A549" s="187"/>
      <c r="B549" s="219"/>
      <c r="C549" s="188"/>
      <c r="D549" s="190"/>
      <c r="E549" s="186"/>
      <c r="G549" s="178"/>
      <c r="H549" s="303"/>
      <c r="I549" s="302"/>
      <c r="J549" s="279"/>
      <c r="K549" s="236"/>
    </row>
    <row r="550" spans="1:11" ht="12.75" customHeight="1" x14ac:dyDescent="0.2">
      <c r="A550" s="187"/>
      <c r="B550" s="219"/>
      <c r="C550" s="188"/>
      <c r="D550" s="190"/>
      <c r="E550" s="186"/>
      <c r="G550" s="178"/>
      <c r="H550" s="303"/>
      <c r="I550" s="302"/>
      <c r="J550" s="279"/>
      <c r="K550" s="236"/>
    </row>
    <row r="551" spans="1:11" ht="12.75" customHeight="1" x14ac:dyDescent="0.2">
      <c r="A551" s="187"/>
      <c r="B551" s="219"/>
      <c r="C551" s="188"/>
      <c r="D551" s="186"/>
      <c r="E551" s="186"/>
      <c r="G551" s="178"/>
      <c r="H551" s="303"/>
      <c r="I551" s="302"/>
      <c r="J551" s="279"/>
      <c r="K551" s="236"/>
    </row>
    <row r="552" spans="1:11" ht="12.75" customHeight="1" x14ac:dyDescent="0.2">
      <c r="A552" s="187"/>
      <c r="B552" s="219"/>
      <c r="C552" s="39"/>
      <c r="D552" s="186"/>
      <c r="E552" s="186"/>
      <c r="G552" s="178"/>
      <c r="H552" s="303"/>
      <c r="I552" s="302"/>
      <c r="J552" s="279"/>
      <c r="K552" s="236"/>
    </row>
    <row r="553" spans="1:11" ht="12.75" customHeight="1" x14ac:dyDescent="0.2">
      <c r="A553" s="187"/>
      <c r="B553" s="219"/>
      <c r="C553" s="180" t="str">
        <f>C8</f>
        <v>BILL NO</v>
      </c>
      <c r="D553" s="206"/>
      <c r="E553" s="229">
        <f>$E$8</f>
        <v>6.1</v>
      </c>
      <c r="G553" s="66"/>
      <c r="H553" s="302"/>
      <c r="I553" s="302"/>
      <c r="J553" s="279"/>
      <c r="K553" s="236"/>
    </row>
    <row r="554" spans="1:11" ht="12.75" customHeight="1" x14ac:dyDescent="0.2">
      <c r="A554" s="187"/>
      <c r="B554" s="219"/>
      <c r="C554" s="183" t="s">
        <v>13</v>
      </c>
      <c r="D554" s="206"/>
      <c r="E554" s="206"/>
      <c r="F554" s="206"/>
      <c r="G554" s="66"/>
      <c r="H554" s="302"/>
      <c r="I554" s="302"/>
      <c r="J554" s="279"/>
      <c r="K554" s="236"/>
    </row>
    <row r="555" spans="1:11" ht="12.75" customHeight="1" x14ac:dyDescent="0.2">
      <c r="A555" s="187"/>
      <c r="B555" s="219"/>
      <c r="C555" s="67"/>
      <c r="D555" s="207"/>
      <c r="E555" s="207"/>
      <c r="F555" s="207"/>
      <c r="G555" s="68"/>
      <c r="H555" s="302"/>
      <c r="I555" s="327"/>
      <c r="J555" s="279"/>
      <c r="K555" s="236"/>
    </row>
    <row r="556" spans="1:11" s="203" customFormat="1" ht="12.75" customHeight="1" x14ac:dyDescent="0.2">
      <c r="A556" s="198"/>
      <c r="B556" s="199"/>
      <c r="C556" s="208" t="s">
        <v>247</v>
      </c>
      <c r="D556" s="200"/>
      <c r="E556" s="200"/>
      <c r="F556" s="200"/>
      <c r="G556" s="200"/>
      <c r="H556" s="305"/>
      <c r="I556" s="310"/>
      <c r="J556" s="230" t="s">
        <v>155</v>
      </c>
      <c r="K556" s="237">
        <f>SUM(K337:K555)</f>
        <v>0</v>
      </c>
    </row>
  </sheetData>
  <mergeCells count="22">
    <mergeCell ref="C132:G132"/>
    <mergeCell ref="C138:G138"/>
    <mergeCell ref="C160:G162"/>
    <mergeCell ref="C166:G172"/>
    <mergeCell ref="C406:G407"/>
    <mergeCell ref="C313:G313"/>
    <mergeCell ref="C539:G539"/>
    <mergeCell ref="D13:G13"/>
    <mergeCell ref="C18:G18"/>
    <mergeCell ref="C80:G80"/>
    <mergeCell ref="A1:K4"/>
    <mergeCell ref="A5:A6"/>
    <mergeCell ref="C5:G6"/>
    <mergeCell ref="H5:H6"/>
    <mergeCell ref="I5:I6"/>
    <mergeCell ref="C447:G447"/>
    <mergeCell ref="C262:G262"/>
    <mergeCell ref="C292:G292"/>
    <mergeCell ref="C294:G294"/>
    <mergeCell ref="C296:G296"/>
    <mergeCell ref="C298:G298"/>
    <mergeCell ref="C302:G302"/>
  </mergeCells>
  <pageMargins left="0.70866141732283472" right="0.70866141732283472" top="0.74803149606299213" bottom="0.74803149606299213" header="0.31496062992125984" footer="0.31496062992125984"/>
  <pageSetup paperSize="9" scale="71" orientation="portrait" r:id="rId1"/>
  <headerFooter>
    <oddFooter>&amp;C&amp;G&amp;P&amp;R&amp;8&amp;Y&amp;D</oddFooter>
  </headerFooter>
  <rowBreaks count="5" manualBreakCount="5">
    <brk id="155" max="10" man="1"/>
    <brk id="239" max="10" man="1"/>
    <brk id="308" max="10" man="1"/>
    <brk id="391" max="10" man="1"/>
    <brk id="474"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Bigen Summary</vt:lpstr>
      <vt:lpstr> 1. P&amp;G</vt:lpstr>
      <vt:lpstr>2. PROV SUMS</vt:lpstr>
      <vt:lpstr>Portion 1 - Shared</vt:lpstr>
      <vt:lpstr>3.LEACHES BAY</vt:lpstr>
      <vt:lpstr>4. SWITCHING STATIONS SS 1A1</vt:lpstr>
      <vt:lpstr>Portion 2 Internal</vt:lpstr>
      <vt:lpstr>5.SWITCHINGSTATIONS SS 1A2</vt:lpstr>
      <vt:lpstr>6. SWITCHING STATIONS SS 1A3</vt:lpstr>
      <vt:lpstr>7. SWITCHING STATIONS SS 1A4</vt:lpstr>
      <vt:lpstr>8. PROVISION FOR MINI SUB</vt:lpstr>
      <vt:lpstr>' 1. P&amp;G'!Print_Area</vt:lpstr>
      <vt:lpstr>'2. PROV SUMS'!Print_Area</vt:lpstr>
      <vt:lpstr>'3.LEACHES BAY'!Print_Area</vt:lpstr>
      <vt:lpstr>'4. SWITCHING STATIONS SS 1A1'!Print_Area</vt:lpstr>
      <vt:lpstr>'5.SWITCHINGSTATIONS SS 1A2'!Print_Area</vt:lpstr>
      <vt:lpstr>'6. SWITCHING STATIONS SS 1A3'!Print_Area</vt:lpstr>
      <vt:lpstr>'7. SWITCHING STATIONS SS 1A4'!Print_Area</vt:lpstr>
      <vt:lpstr>'Bigen Summary'!Print_Area</vt:lpstr>
      <vt:lpstr>'Portion 1 - Shared'!Print_Area</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Heino van Jaarsveldt</dc:creator>
  <cp:lastModifiedBy>Pieters, Johan</cp:lastModifiedBy>
  <cp:revision/>
  <dcterms:created xsi:type="dcterms:W3CDTF">2017-03-23T06:21:04Z</dcterms:created>
  <dcterms:modified xsi:type="dcterms:W3CDTF">2018-08-06T10:38:40Z</dcterms:modified>
</cp:coreProperties>
</file>